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Huawei\Desktop\KALİTE BELGELER\"/>
    </mc:Choice>
  </mc:AlternateContent>
  <xr:revisionPtr revIDLastSave="0" documentId="13_ncr:1_{F8599A5E-5EF6-4927-9CC5-18CB3624D827}" xr6:coauthVersionLast="47" xr6:coauthVersionMax="47" xr10:uidLastSave="{00000000-0000-0000-0000-000000000000}"/>
  <bookViews>
    <workbookView xWindow="-110" yWindow="-110" windowWidth="21820" windowHeight="13900" xr2:uid="{00000000-000D-0000-FFFF-FFFF00000000}"/>
  </bookViews>
  <sheets>
    <sheet name="Süreç Risk ve Eylem Planı Formu" sheetId="7" r:id="rId1"/>
    <sheet name="Açıklama-1" sheetId="12" r:id="rId2"/>
    <sheet name="Açıklama-2" sheetId="11" r:id="rId3"/>
    <sheet name="Katılımcı Değerlendirmeleri" sheetId="13" r:id="rId4"/>
    <sheet name="Doküman Hakkında" sheetId="14" r:id="rId5"/>
  </sheets>
  <definedNames>
    <definedName name="_xlnm.Print_Area" localSheetId="1">'Açıklama-1'!$A$2:$E$65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02" i="13" l="1"/>
  <c r="AU102" i="13"/>
  <c r="AV102" i="13"/>
  <c r="AW102" i="13"/>
  <c r="AX102" i="13"/>
  <c r="AT103" i="13"/>
  <c r="AU103" i="13"/>
  <c r="AY103" i="13" s="1"/>
  <c r="AZ103" i="13" s="1"/>
  <c r="AV103" i="13"/>
  <c r="AW103" i="13"/>
  <c r="AX103" i="13"/>
  <c r="AT104" i="13"/>
  <c r="AU104" i="13"/>
  <c r="AV104" i="13"/>
  <c r="AW104" i="13"/>
  <c r="AX104" i="13"/>
  <c r="AY104" i="13" s="1"/>
  <c r="AZ104" i="13" s="1"/>
  <c r="AT105" i="13"/>
  <c r="AU105" i="13"/>
  <c r="AV105" i="13"/>
  <c r="AW105" i="13"/>
  <c r="AY105" i="13" s="1"/>
  <c r="AZ105" i="13" s="1"/>
  <c r="AX105" i="13"/>
  <c r="AT106" i="13"/>
  <c r="AU106" i="13"/>
  <c r="AY106" i="13" s="1"/>
  <c r="AZ106" i="13" s="1"/>
  <c r="AV106" i="13"/>
  <c r="AW106" i="13"/>
  <c r="AX106" i="13"/>
  <c r="AT107" i="13"/>
  <c r="AU107" i="13"/>
  <c r="AV107" i="13"/>
  <c r="AW107" i="13"/>
  <c r="AY107" i="13" s="1"/>
  <c r="AZ107" i="13" s="1"/>
  <c r="AX107" i="13"/>
  <c r="AT108" i="13"/>
  <c r="AY108" i="13" s="1"/>
  <c r="AZ108" i="13" s="1"/>
  <c r="AU108" i="13"/>
  <c r="AV108" i="13"/>
  <c r="AW108" i="13"/>
  <c r="AX108" i="13"/>
  <c r="AT109" i="13"/>
  <c r="AU109" i="13"/>
  <c r="AV109" i="13"/>
  <c r="AW109" i="13"/>
  <c r="AX109" i="13"/>
  <c r="AT110" i="13"/>
  <c r="AU110" i="13"/>
  <c r="AY110" i="13" s="1"/>
  <c r="AZ110" i="13" s="1"/>
  <c r="AV110" i="13"/>
  <c r="AW110" i="13"/>
  <c r="AX110" i="13"/>
  <c r="AT111" i="13"/>
  <c r="AU111" i="13"/>
  <c r="AV111" i="13"/>
  <c r="AW111" i="13"/>
  <c r="AX111" i="13"/>
  <c r="AY111" i="13"/>
  <c r="AZ111" i="13"/>
  <c r="AT112" i="13"/>
  <c r="AU112" i="13"/>
  <c r="AV112" i="13"/>
  <c r="AW112" i="13"/>
  <c r="AX112" i="13"/>
  <c r="AY112" i="13"/>
  <c r="AZ112" i="13" s="1"/>
  <c r="AT113" i="13"/>
  <c r="AU113" i="13"/>
  <c r="AV113" i="13"/>
  <c r="AW113" i="13"/>
  <c r="AX113" i="13"/>
  <c r="AY113" i="13" s="1"/>
  <c r="AZ113" i="13" s="1"/>
  <c r="AT114" i="13"/>
  <c r="AU114" i="13"/>
  <c r="AV114" i="13"/>
  <c r="AW114" i="13"/>
  <c r="AX114" i="13"/>
  <c r="AY114" i="13"/>
  <c r="AZ114" i="13"/>
  <c r="AT115" i="13"/>
  <c r="AU115" i="13"/>
  <c r="AV115" i="13"/>
  <c r="AW115" i="13"/>
  <c r="AX115" i="13"/>
  <c r="AY115" i="13" s="1"/>
  <c r="AZ115" i="13" s="1"/>
  <c r="AT116" i="13"/>
  <c r="AU116" i="13"/>
  <c r="AV116" i="13"/>
  <c r="AW116" i="13"/>
  <c r="AY116" i="13" s="1"/>
  <c r="AZ116" i="13" s="1"/>
  <c r="AX116" i="13"/>
  <c r="AT117" i="13"/>
  <c r="AY117" i="13" s="1"/>
  <c r="AZ117" i="13" s="1"/>
  <c r="AU117" i="13"/>
  <c r="AV117" i="13"/>
  <c r="AW117" i="13"/>
  <c r="AX117" i="13"/>
  <c r="AT118" i="13"/>
  <c r="AY118" i="13" s="1"/>
  <c r="AZ118" i="13" s="1"/>
  <c r="AU118" i="13"/>
  <c r="AV118" i="13"/>
  <c r="AW118" i="13"/>
  <c r="AX118" i="13"/>
  <c r="AT119" i="13"/>
  <c r="AY119" i="13" s="1"/>
  <c r="AZ119" i="13" s="1"/>
  <c r="AU119" i="13"/>
  <c r="AV119" i="13"/>
  <c r="AW119" i="13"/>
  <c r="AX119" i="13"/>
  <c r="AT120" i="13"/>
  <c r="AY120" i="13" s="1"/>
  <c r="AZ120" i="13" s="1"/>
  <c r="AU120" i="13"/>
  <c r="AV120" i="13"/>
  <c r="AW120" i="13"/>
  <c r="AX120" i="13"/>
  <c r="AT121" i="13"/>
  <c r="AY121" i="13" s="1"/>
  <c r="AZ121" i="13" s="1"/>
  <c r="AU121" i="13"/>
  <c r="AV121" i="13"/>
  <c r="AW121" i="13"/>
  <c r="AX121" i="13"/>
  <c r="AT122" i="13"/>
  <c r="AY122" i="13" s="1"/>
  <c r="AZ122" i="13" s="1"/>
  <c r="AU122" i="13"/>
  <c r="AV122" i="13"/>
  <c r="AW122" i="13"/>
  <c r="AX122" i="13"/>
  <c r="AT123" i="13"/>
  <c r="AY123" i="13" s="1"/>
  <c r="AZ123" i="13" s="1"/>
  <c r="AU123" i="13"/>
  <c r="AV123" i="13"/>
  <c r="AW123" i="13"/>
  <c r="AX123" i="13"/>
  <c r="AT124" i="13"/>
  <c r="AY124" i="13" s="1"/>
  <c r="AZ124" i="13" s="1"/>
  <c r="AU124" i="13"/>
  <c r="AV124" i="13"/>
  <c r="AW124" i="13"/>
  <c r="AX124" i="13"/>
  <c r="AT125" i="13"/>
  <c r="AY125" i="13" s="1"/>
  <c r="AZ125" i="13" s="1"/>
  <c r="AU125" i="13"/>
  <c r="AV125" i="13"/>
  <c r="AW125" i="13"/>
  <c r="AX125" i="13"/>
  <c r="AT126" i="13"/>
  <c r="AY126" i="13" s="1"/>
  <c r="AZ126" i="13" s="1"/>
  <c r="AU126" i="13"/>
  <c r="AV126" i="13"/>
  <c r="AW126" i="13"/>
  <c r="AX126" i="13"/>
  <c r="AT127" i="13"/>
  <c r="AY127" i="13" s="1"/>
  <c r="AZ127" i="13" s="1"/>
  <c r="AU127" i="13"/>
  <c r="AV127" i="13"/>
  <c r="AW127" i="13"/>
  <c r="AX127" i="13"/>
  <c r="AT128" i="13"/>
  <c r="AY128" i="13" s="1"/>
  <c r="AZ128" i="13" s="1"/>
  <c r="AU128" i="13"/>
  <c r="AV128" i="13"/>
  <c r="AW128" i="13"/>
  <c r="AX128" i="13"/>
  <c r="AT129" i="13"/>
  <c r="AY129" i="13" s="1"/>
  <c r="AZ129" i="13" s="1"/>
  <c r="AU129" i="13"/>
  <c r="AV129" i="13"/>
  <c r="AW129" i="13"/>
  <c r="AX129" i="13"/>
  <c r="AT130" i="13"/>
  <c r="AU130" i="13"/>
  <c r="AV130" i="13"/>
  <c r="AY130" i="13" s="1"/>
  <c r="AZ130" i="13" s="1"/>
  <c r="AW130" i="13"/>
  <c r="AX130" i="13"/>
  <c r="AT131" i="13"/>
  <c r="AY131" i="13" s="1"/>
  <c r="AZ131" i="13" s="1"/>
  <c r="AU131" i="13"/>
  <c r="AV131" i="13"/>
  <c r="AW131" i="13"/>
  <c r="AX131" i="13"/>
  <c r="AT132" i="13"/>
  <c r="AY132" i="13" s="1"/>
  <c r="AZ132" i="13" s="1"/>
  <c r="AU132" i="13"/>
  <c r="AV132" i="13"/>
  <c r="AW132" i="13"/>
  <c r="AX132" i="13"/>
  <c r="AT133" i="13"/>
  <c r="AY133" i="13" s="1"/>
  <c r="AZ133" i="13" s="1"/>
  <c r="AU133" i="13"/>
  <c r="AV133" i="13"/>
  <c r="AW133" i="13"/>
  <c r="AX133" i="13"/>
  <c r="AT134" i="13"/>
  <c r="AY134" i="13" s="1"/>
  <c r="AZ134" i="13" s="1"/>
  <c r="AU134" i="13"/>
  <c r="AV134" i="13"/>
  <c r="AW134" i="13"/>
  <c r="AX134" i="13"/>
  <c r="AT135" i="13"/>
  <c r="AY135" i="13" s="1"/>
  <c r="AZ135" i="13" s="1"/>
  <c r="AU135" i="13"/>
  <c r="AV135" i="13"/>
  <c r="AW135" i="13"/>
  <c r="AX135" i="13"/>
  <c r="AT136" i="13"/>
  <c r="AU136" i="13"/>
  <c r="AY136" i="13" s="1"/>
  <c r="AZ136" i="13" s="1"/>
  <c r="AV136" i="13"/>
  <c r="AW136" i="13"/>
  <c r="AX136" i="13"/>
  <c r="AT137" i="13"/>
  <c r="AY137" i="13" s="1"/>
  <c r="AZ137" i="13" s="1"/>
  <c r="AU137" i="13"/>
  <c r="AV137" i="13"/>
  <c r="AW137" i="13"/>
  <c r="AX137" i="13"/>
  <c r="AT138" i="13"/>
  <c r="AY138" i="13" s="1"/>
  <c r="AZ138" i="13" s="1"/>
  <c r="AU138" i="13"/>
  <c r="AV138" i="13"/>
  <c r="AW138" i="13"/>
  <c r="AX138" i="13"/>
  <c r="B136" i="13"/>
  <c r="B137" i="13" s="1"/>
  <c r="AT66" i="13"/>
  <c r="AU66" i="13"/>
  <c r="AV66" i="13"/>
  <c r="AW66" i="13"/>
  <c r="AX66" i="13"/>
  <c r="AT65" i="13"/>
  <c r="AU65" i="13"/>
  <c r="AV65" i="13"/>
  <c r="AW65" i="13"/>
  <c r="AX65" i="13"/>
  <c r="AT53" i="13"/>
  <c r="AU53" i="13"/>
  <c r="AV53" i="13"/>
  <c r="AW53" i="13"/>
  <c r="AX53" i="13"/>
  <c r="AY53" i="13"/>
  <c r="AZ53" i="13"/>
  <c r="AT52" i="13"/>
  <c r="AU52" i="13"/>
  <c r="AV52" i="13"/>
  <c r="AW52" i="13"/>
  <c r="AX52" i="13"/>
  <c r="AY52" i="13" s="1"/>
  <c r="AZ52" i="13" s="1"/>
  <c r="AT51" i="13"/>
  <c r="AU51" i="13"/>
  <c r="AV51" i="13"/>
  <c r="AW51" i="13"/>
  <c r="AX51" i="13"/>
  <c r="AT50" i="13"/>
  <c r="AU50" i="13"/>
  <c r="AV50" i="13"/>
  <c r="AW50" i="13"/>
  <c r="AX50" i="13"/>
  <c r="AT49" i="13"/>
  <c r="AU49" i="13"/>
  <c r="AV49" i="13"/>
  <c r="AW49" i="13"/>
  <c r="AX49" i="13"/>
  <c r="AY49" i="13" s="1"/>
  <c r="AZ49" i="13" s="1"/>
  <c r="AT48" i="13"/>
  <c r="AU48" i="13"/>
  <c r="AV48" i="13"/>
  <c r="AW48" i="13"/>
  <c r="AX48" i="13"/>
  <c r="AT47" i="13"/>
  <c r="AU47" i="13"/>
  <c r="AV47" i="13"/>
  <c r="AW47" i="13"/>
  <c r="AX47" i="13"/>
  <c r="AY47" i="13" s="1"/>
  <c r="AZ47" i="13" s="1"/>
  <c r="AT46" i="13"/>
  <c r="AU46" i="13"/>
  <c r="AV46" i="13"/>
  <c r="AW46" i="13"/>
  <c r="AX46" i="13"/>
  <c r="AT45" i="13"/>
  <c r="AU45" i="13"/>
  <c r="AV45" i="13"/>
  <c r="AW45" i="13"/>
  <c r="AX45" i="13"/>
  <c r="AT44" i="13"/>
  <c r="AU44" i="13"/>
  <c r="AV44" i="13"/>
  <c r="AW44" i="13"/>
  <c r="AX44" i="13"/>
  <c r="AT43" i="13"/>
  <c r="AU43" i="13"/>
  <c r="AV43" i="13"/>
  <c r="AW43" i="13"/>
  <c r="AX43" i="13"/>
  <c r="AT42" i="13"/>
  <c r="AU42" i="13"/>
  <c r="AV42" i="13"/>
  <c r="AW42" i="13"/>
  <c r="AX42" i="13"/>
  <c r="AT41" i="13"/>
  <c r="AU41" i="13"/>
  <c r="AV41" i="13"/>
  <c r="AW41" i="13"/>
  <c r="AX41" i="13"/>
  <c r="AT32" i="13"/>
  <c r="AU32" i="13"/>
  <c r="AV32" i="13"/>
  <c r="AW32" i="13"/>
  <c r="AX32" i="13"/>
  <c r="AT31" i="13"/>
  <c r="AU31" i="13"/>
  <c r="AV31" i="13"/>
  <c r="AW31" i="13"/>
  <c r="AX31" i="13"/>
  <c r="AT30" i="13"/>
  <c r="AU30" i="13"/>
  <c r="AV30" i="13"/>
  <c r="AW30" i="13"/>
  <c r="AX30" i="13"/>
  <c r="AT29" i="13"/>
  <c r="AU29" i="13"/>
  <c r="AV29" i="13"/>
  <c r="AW29" i="13"/>
  <c r="AX29" i="13"/>
  <c r="AT28" i="13"/>
  <c r="AU28" i="13"/>
  <c r="AV28" i="13"/>
  <c r="AW28" i="13"/>
  <c r="AX28" i="13"/>
  <c r="AY28" i="13"/>
  <c r="AZ28" i="13"/>
  <c r="AT27" i="13"/>
  <c r="AU27" i="13"/>
  <c r="AV27" i="13"/>
  <c r="AW27" i="13"/>
  <c r="AX27" i="13"/>
  <c r="AT26" i="13"/>
  <c r="AU26" i="13"/>
  <c r="AV26" i="13"/>
  <c r="AW26" i="13"/>
  <c r="AX26" i="13"/>
  <c r="AT25" i="13"/>
  <c r="AU25" i="13"/>
  <c r="AV25" i="13"/>
  <c r="AW25" i="13"/>
  <c r="AX25" i="13"/>
  <c r="AT24" i="13"/>
  <c r="AU24" i="13"/>
  <c r="AV24" i="13"/>
  <c r="AW24" i="13"/>
  <c r="AX24" i="13"/>
  <c r="AT23" i="13"/>
  <c r="AU23" i="13"/>
  <c r="AV23" i="13"/>
  <c r="AW23" i="13"/>
  <c r="AX23" i="13"/>
  <c r="AT22" i="13"/>
  <c r="AU22" i="13"/>
  <c r="AV22" i="13"/>
  <c r="AW22" i="13"/>
  <c r="AX22" i="13"/>
  <c r="AT21" i="13"/>
  <c r="AU21" i="13"/>
  <c r="AV21" i="13"/>
  <c r="AW21" i="13"/>
  <c r="AX21" i="13"/>
  <c r="AT20" i="13"/>
  <c r="AU20" i="13"/>
  <c r="AV20" i="13"/>
  <c r="AW20" i="13"/>
  <c r="AX20" i="13"/>
  <c r="AT19" i="13"/>
  <c r="AU19" i="13"/>
  <c r="AV19" i="13"/>
  <c r="AW19" i="13"/>
  <c r="AX19" i="13"/>
  <c r="AT18" i="13"/>
  <c r="AU18" i="13"/>
  <c r="AV18" i="13"/>
  <c r="AW18" i="13"/>
  <c r="AX18" i="13"/>
  <c r="AT17" i="13"/>
  <c r="AU17" i="13"/>
  <c r="AV17" i="13"/>
  <c r="AW17" i="13"/>
  <c r="AX17" i="13"/>
  <c r="AT16" i="13"/>
  <c r="AU16" i="13"/>
  <c r="AV16" i="13"/>
  <c r="AW16" i="13"/>
  <c r="AX16" i="13"/>
  <c r="AT15" i="13"/>
  <c r="AU15" i="13"/>
  <c r="AV15" i="13"/>
  <c r="AW15" i="13"/>
  <c r="AX15" i="13"/>
  <c r="AT14" i="13"/>
  <c r="AU14" i="13"/>
  <c r="AV14" i="13"/>
  <c r="AW14" i="13"/>
  <c r="AX14" i="13"/>
  <c r="AT13" i="13"/>
  <c r="AU13" i="13"/>
  <c r="AV13" i="13"/>
  <c r="AW13" i="13"/>
  <c r="AX13" i="13"/>
  <c r="N87" i="7"/>
  <c r="P87" i="7" s="1"/>
  <c r="Q87" i="7" s="1"/>
  <c r="N86" i="7"/>
  <c r="P86" i="7" s="1"/>
  <c r="Q86" i="7" s="1"/>
  <c r="N84" i="7"/>
  <c r="P84" i="7" s="1"/>
  <c r="Q84" i="7" s="1"/>
  <c r="N83" i="7"/>
  <c r="P83" i="7" s="1"/>
  <c r="Q83" i="7" s="1"/>
  <c r="N81" i="7"/>
  <c r="P81" i="7" s="1"/>
  <c r="Q81" i="7" s="1"/>
  <c r="N80" i="7"/>
  <c r="P80" i="7" s="1"/>
  <c r="Q80" i="7" s="1"/>
  <c r="N79" i="7"/>
  <c r="P79" i="7" s="1"/>
  <c r="Q79" i="7" s="1"/>
  <c r="N77" i="7"/>
  <c r="P77" i="7" s="1"/>
  <c r="Q77" i="7" s="1"/>
  <c r="N76" i="7"/>
  <c r="P76" i="7" s="1"/>
  <c r="Q76" i="7" s="1"/>
  <c r="N75" i="7"/>
  <c r="P75" i="7" s="1"/>
  <c r="Q75" i="7" s="1"/>
  <c r="N74" i="7"/>
  <c r="P74" i="7" s="1"/>
  <c r="Q74" i="7" s="1"/>
  <c r="N73" i="7"/>
  <c r="P73" i="7" s="1"/>
  <c r="Q73" i="7" s="1"/>
  <c r="N72" i="7"/>
  <c r="P72" i="7" s="1"/>
  <c r="Q72" i="7" s="1"/>
  <c r="N71" i="7"/>
  <c r="P71" i="7" s="1"/>
  <c r="Q71" i="7" s="1"/>
  <c r="N70" i="7"/>
  <c r="P70" i="7" s="1"/>
  <c r="Q70" i="7" s="1"/>
  <c r="N69" i="7"/>
  <c r="P69" i="7" s="1"/>
  <c r="Q69" i="7" s="1"/>
  <c r="N68" i="7"/>
  <c r="P68" i="7" s="1"/>
  <c r="Q68" i="7" s="1"/>
  <c r="N67" i="7"/>
  <c r="P67" i="7" s="1"/>
  <c r="Q67" i="7" s="1"/>
  <c r="N66" i="7"/>
  <c r="P66" i="7" s="1"/>
  <c r="Q66" i="7" s="1"/>
  <c r="N65" i="7"/>
  <c r="P65" i="7" s="1"/>
  <c r="Q65" i="7" s="1"/>
  <c r="N64" i="7"/>
  <c r="P64" i="7" s="1"/>
  <c r="Q64" i="7" s="1"/>
  <c r="N63" i="7"/>
  <c r="P63" i="7" s="1"/>
  <c r="Q63" i="7" s="1"/>
  <c r="N61" i="7"/>
  <c r="P61" i="7" s="1"/>
  <c r="Q61" i="7" s="1"/>
  <c r="N60" i="7"/>
  <c r="P60" i="7" s="1"/>
  <c r="Q60" i="7" s="1"/>
  <c r="N58" i="7"/>
  <c r="P58" i="7" s="1"/>
  <c r="Q58" i="7" s="1"/>
  <c r="N57" i="7"/>
  <c r="P57" i="7" s="1"/>
  <c r="Q57" i="7" s="1"/>
  <c r="N40" i="7"/>
  <c r="P40" i="7" s="1"/>
  <c r="Q40" i="7" s="1"/>
  <c r="N34" i="7"/>
  <c r="P34" i="7" s="1"/>
  <c r="Q34" i="7" s="1"/>
  <c r="N33" i="7"/>
  <c r="P33" i="7" s="1"/>
  <c r="Q33" i="7" s="1"/>
  <c r="N32" i="7"/>
  <c r="P32" i="7" s="1"/>
  <c r="Q32" i="7" s="1"/>
  <c r="N31" i="7"/>
  <c r="P31" i="7" s="1"/>
  <c r="Q31" i="7" s="1"/>
  <c r="N30" i="7"/>
  <c r="P30" i="7" s="1"/>
  <c r="Q30" i="7" s="1"/>
  <c r="N29" i="7"/>
  <c r="P29" i="7" s="1"/>
  <c r="Q29" i="7" s="1"/>
  <c r="N28" i="7"/>
  <c r="P28" i="7" s="1"/>
  <c r="Q28" i="7" s="1"/>
  <c r="N27" i="7"/>
  <c r="P27" i="7" s="1"/>
  <c r="Q27" i="7" s="1"/>
  <c r="N26" i="7"/>
  <c r="P26" i="7" s="1"/>
  <c r="Q26" i="7" s="1"/>
  <c r="N25" i="7"/>
  <c r="P25" i="7" s="1"/>
  <c r="Q25" i="7" s="1"/>
  <c r="N24" i="7"/>
  <c r="P24" i="7" s="1"/>
  <c r="Q24" i="7" s="1"/>
  <c r="N23" i="7"/>
  <c r="P23" i="7" s="1"/>
  <c r="Q23" i="7" s="1"/>
  <c r="N22" i="7"/>
  <c r="P22" i="7" s="1"/>
  <c r="Q22" i="7" s="1"/>
  <c r="N21" i="7"/>
  <c r="P21" i="7" s="1"/>
  <c r="Q21" i="7" s="1"/>
  <c r="N20" i="7"/>
  <c r="P20" i="7" s="1"/>
  <c r="Q20" i="7" s="1"/>
  <c r="N19" i="7"/>
  <c r="P19" i="7" s="1"/>
  <c r="Q19" i="7" s="1"/>
  <c r="N18" i="7"/>
  <c r="P18" i="7" s="1"/>
  <c r="Q18" i="7" s="1"/>
  <c r="N88" i="7"/>
  <c r="P88" i="7" s="1"/>
  <c r="Q88" i="7" s="1"/>
  <c r="N59" i="7"/>
  <c r="P59" i="7" s="1"/>
  <c r="Q59" i="7" s="1"/>
  <c r="N17" i="7"/>
  <c r="P17" i="7" s="1"/>
  <c r="Q17" i="7" s="1"/>
  <c r="N16" i="7"/>
  <c r="P16" i="7" s="1"/>
  <c r="Q16" i="7" s="1"/>
  <c r="AX101" i="13"/>
  <c r="AW101" i="13"/>
  <c r="AV101" i="13"/>
  <c r="AU101" i="13"/>
  <c r="AT101" i="13"/>
  <c r="AY101" i="13" s="1"/>
  <c r="AZ101" i="13" s="1"/>
  <c r="AX100" i="13"/>
  <c r="AW100" i="13"/>
  <c r="AV100" i="13"/>
  <c r="AU100" i="13"/>
  <c r="AT100" i="13"/>
  <c r="AX99" i="13"/>
  <c r="AW99" i="13"/>
  <c r="AV99" i="13"/>
  <c r="AU99" i="13"/>
  <c r="AT99" i="13"/>
  <c r="AY99" i="13" s="1"/>
  <c r="AZ99" i="13" s="1"/>
  <c r="AX98" i="13"/>
  <c r="AW98" i="13"/>
  <c r="AV98" i="13"/>
  <c r="AU98" i="13"/>
  <c r="AT98" i="13"/>
  <c r="AY98" i="13" s="1"/>
  <c r="AZ98" i="13" s="1"/>
  <c r="AX97" i="13"/>
  <c r="AW97" i="13"/>
  <c r="AV97" i="13"/>
  <c r="AU97" i="13"/>
  <c r="AT97" i="13"/>
  <c r="AX96" i="13"/>
  <c r="AW96" i="13"/>
  <c r="AV96" i="13"/>
  <c r="AU96" i="13"/>
  <c r="AT96" i="13"/>
  <c r="AX95" i="13"/>
  <c r="AW95" i="13"/>
  <c r="AV95" i="13"/>
  <c r="AU95" i="13"/>
  <c r="AT95" i="13"/>
  <c r="AX94" i="13"/>
  <c r="AW94" i="13"/>
  <c r="AV94" i="13"/>
  <c r="AU94" i="13"/>
  <c r="AT94" i="13"/>
  <c r="AX93" i="13"/>
  <c r="AW93" i="13"/>
  <c r="AV93" i="13"/>
  <c r="AU93" i="13"/>
  <c r="AT93" i="13"/>
  <c r="AX92" i="13"/>
  <c r="AW92" i="13"/>
  <c r="AV92" i="13"/>
  <c r="AU92" i="13"/>
  <c r="AT92" i="13"/>
  <c r="AX91" i="13"/>
  <c r="AW91" i="13"/>
  <c r="AV91" i="13"/>
  <c r="AU91" i="13"/>
  <c r="AT91" i="13"/>
  <c r="AX90" i="13"/>
  <c r="AW90" i="13"/>
  <c r="AV90" i="13"/>
  <c r="AU90" i="13"/>
  <c r="AT90" i="13"/>
  <c r="AX89" i="13"/>
  <c r="AW89" i="13"/>
  <c r="AV89" i="13"/>
  <c r="AU89" i="13"/>
  <c r="AT89" i="13"/>
  <c r="AX88" i="13"/>
  <c r="AW88" i="13"/>
  <c r="AV88" i="13"/>
  <c r="AU88" i="13"/>
  <c r="AT88" i="13"/>
  <c r="AX87" i="13"/>
  <c r="AW87" i="13"/>
  <c r="AV87" i="13"/>
  <c r="AU87" i="13"/>
  <c r="AT87" i="13"/>
  <c r="AX86" i="13"/>
  <c r="AW86" i="13"/>
  <c r="AV86" i="13"/>
  <c r="AU86" i="13"/>
  <c r="AT86" i="13"/>
  <c r="AX85" i="13"/>
  <c r="AW85" i="13"/>
  <c r="AV85" i="13"/>
  <c r="AU85" i="13"/>
  <c r="AT85" i="13"/>
  <c r="AX84" i="13"/>
  <c r="AW84" i="13"/>
  <c r="AV84" i="13"/>
  <c r="AU84" i="13"/>
  <c r="AT84" i="13"/>
  <c r="AX83" i="13"/>
  <c r="AW83" i="13"/>
  <c r="AV83" i="13"/>
  <c r="AU83" i="13"/>
  <c r="AT83" i="13"/>
  <c r="AX82" i="13"/>
  <c r="AW82" i="13"/>
  <c r="AV82" i="13"/>
  <c r="AU82" i="13"/>
  <c r="AT82" i="13"/>
  <c r="AY82" i="13" s="1"/>
  <c r="AZ82" i="13" s="1"/>
  <c r="AX81" i="13"/>
  <c r="AW81" i="13"/>
  <c r="AV81" i="13"/>
  <c r="AU81" i="13"/>
  <c r="AT81" i="13"/>
  <c r="AX80" i="13"/>
  <c r="AW80" i="13"/>
  <c r="AV80" i="13"/>
  <c r="AU80" i="13"/>
  <c r="AT80" i="13"/>
  <c r="AX79" i="13"/>
  <c r="AW79" i="13"/>
  <c r="AV79" i="13"/>
  <c r="AU79" i="13"/>
  <c r="AT79" i="13"/>
  <c r="AX78" i="13"/>
  <c r="AW78" i="13"/>
  <c r="AV78" i="13"/>
  <c r="AU78" i="13"/>
  <c r="AT78" i="13"/>
  <c r="AX77" i="13"/>
  <c r="AW77" i="13"/>
  <c r="AV77" i="13"/>
  <c r="AU77" i="13"/>
  <c r="AT77" i="13"/>
  <c r="AX76" i="13"/>
  <c r="AW76" i="13"/>
  <c r="AV76" i="13"/>
  <c r="AU76" i="13"/>
  <c r="AT76" i="13"/>
  <c r="AX75" i="13"/>
  <c r="AW75" i="13"/>
  <c r="AV75" i="13"/>
  <c r="AU75" i="13"/>
  <c r="AT75" i="13"/>
  <c r="B75" i="13"/>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B113" i="13" s="1"/>
  <c r="B114" i="13" s="1"/>
  <c r="B115" i="13" s="1"/>
  <c r="B116" i="13" s="1"/>
  <c r="B117" i="13" s="1"/>
  <c r="B118" i="13" s="1"/>
  <c r="B119" i="13" s="1"/>
  <c r="B120" i="13" s="1"/>
  <c r="B121" i="13" s="1"/>
  <c r="B122" i="13" s="1"/>
  <c r="B123" i="13" s="1"/>
  <c r="B124" i="13" s="1"/>
  <c r="B125" i="13" s="1"/>
  <c r="B126" i="13" s="1"/>
  <c r="B127" i="13" s="1"/>
  <c r="B128" i="13" s="1"/>
  <c r="B129" i="13" s="1"/>
  <c r="B130" i="13" s="1"/>
  <c r="B131" i="13" s="1"/>
  <c r="B132" i="13" s="1"/>
  <c r="B133" i="13" s="1"/>
  <c r="B134" i="13" s="1"/>
  <c r="B135" i="13" s="1"/>
  <c r="AX74" i="13"/>
  <c r="AW74" i="13"/>
  <c r="AV74" i="13"/>
  <c r="AU74" i="13"/>
  <c r="AT74" i="13"/>
  <c r="F73" i="13"/>
  <c r="G73" i="13" s="1"/>
  <c r="H73" i="13" s="1"/>
  <c r="I73" i="13" s="1"/>
  <c r="J73" i="13" s="1"/>
  <c r="K73" i="13" s="1"/>
  <c r="L73" i="13" s="1"/>
  <c r="M73" i="13" s="1"/>
  <c r="N73" i="13" s="1"/>
  <c r="O73" i="13" s="1"/>
  <c r="P73" i="13" s="1"/>
  <c r="Q73" i="13" s="1"/>
  <c r="R73" i="13" s="1"/>
  <c r="S73" i="13" s="1"/>
  <c r="T73" i="13" s="1"/>
  <c r="U73" i="13" s="1"/>
  <c r="V73" i="13" s="1"/>
  <c r="W73" i="13" s="1"/>
  <c r="X73" i="13" s="1"/>
  <c r="Y73" i="13" s="1"/>
  <c r="Z73" i="13" s="1"/>
  <c r="AA73" i="13" s="1"/>
  <c r="AB73" i="13" s="1"/>
  <c r="AC73" i="13" s="1"/>
  <c r="AD73" i="13" s="1"/>
  <c r="AE73" i="13" s="1"/>
  <c r="AF73" i="13" s="1"/>
  <c r="AG73" i="13" s="1"/>
  <c r="AH73" i="13" s="1"/>
  <c r="AI73" i="13" s="1"/>
  <c r="AJ73" i="13" s="1"/>
  <c r="AK73" i="13" s="1"/>
  <c r="AL73" i="13" s="1"/>
  <c r="AM73" i="13" s="1"/>
  <c r="AN73" i="13" s="1"/>
  <c r="AO73" i="13" s="1"/>
  <c r="AP73" i="13" s="1"/>
  <c r="AQ73" i="13" s="1"/>
  <c r="AR73" i="13" s="1"/>
  <c r="AX69" i="13"/>
  <c r="AW69" i="13"/>
  <c r="AV69" i="13"/>
  <c r="AU69" i="13"/>
  <c r="AT69" i="13"/>
  <c r="AX68" i="13"/>
  <c r="AW68" i="13"/>
  <c r="AV68" i="13"/>
  <c r="AU68" i="13"/>
  <c r="AT68" i="13"/>
  <c r="AX67" i="13"/>
  <c r="AW67" i="13"/>
  <c r="AV67" i="13"/>
  <c r="AU67" i="13"/>
  <c r="AT67" i="13"/>
  <c r="AX64" i="13"/>
  <c r="AW64" i="13"/>
  <c r="AV64" i="13"/>
  <c r="AU64" i="13"/>
  <c r="AT64" i="13"/>
  <c r="AX63" i="13"/>
  <c r="AW63" i="13"/>
  <c r="AV63" i="13"/>
  <c r="AU63" i="13"/>
  <c r="AT63" i="13"/>
  <c r="AY63" i="13" s="1"/>
  <c r="AZ63" i="13" s="1"/>
  <c r="AX62" i="13"/>
  <c r="AW62" i="13"/>
  <c r="AV62" i="13"/>
  <c r="AU62" i="13"/>
  <c r="AT62" i="13"/>
  <c r="AY62" i="13" s="1"/>
  <c r="AZ62" i="13" s="1"/>
  <c r="AX61" i="13"/>
  <c r="AW61" i="13"/>
  <c r="AV61" i="13"/>
  <c r="AU61" i="13"/>
  <c r="AT61" i="13"/>
  <c r="AX60" i="13"/>
  <c r="AW60" i="13"/>
  <c r="AV60" i="13"/>
  <c r="AU60" i="13"/>
  <c r="AT60" i="13"/>
  <c r="AX59" i="13"/>
  <c r="AW59" i="13"/>
  <c r="AV59" i="13"/>
  <c r="AU59" i="13"/>
  <c r="AT59" i="13"/>
  <c r="AX58" i="13"/>
  <c r="AW58" i="13"/>
  <c r="AV58" i="13"/>
  <c r="AU58" i="13"/>
  <c r="AT58" i="13"/>
  <c r="AX57" i="13"/>
  <c r="AW57" i="13"/>
  <c r="AV57" i="13"/>
  <c r="AU57" i="13"/>
  <c r="AT57" i="13"/>
  <c r="AX56" i="13"/>
  <c r="AW56" i="13"/>
  <c r="AV56" i="13"/>
  <c r="AU56" i="13"/>
  <c r="AT56" i="13"/>
  <c r="AX55" i="13"/>
  <c r="AW55" i="13"/>
  <c r="AV55" i="13"/>
  <c r="AU55" i="13"/>
  <c r="AT55" i="13"/>
  <c r="AX54" i="13"/>
  <c r="AW54" i="13"/>
  <c r="AV54" i="13"/>
  <c r="AU54" i="13"/>
  <c r="AT54" i="13"/>
  <c r="AX40" i="13"/>
  <c r="AW40" i="13"/>
  <c r="AV40" i="13"/>
  <c r="AU40" i="13"/>
  <c r="AT40" i="13"/>
  <c r="AX39" i="13"/>
  <c r="AW39" i="13"/>
  <c r="AV39" i="13"/>
  <c r="AU39" i="13"/>
  <c r="AT39" i="13"/>
  <c r="AX38" i="13"/>
  <c r="AW38" i="13"/>
  <c r="AV38" i="13"/>
  <c r="AU38" i="13"/>
  <c r="AT38" i="13"/>
  <c r="AY38" i="13" s="1"/>
  <c r="AZ38" i="13" s="1"/>
  <c r="AX37" i="13"/>
  <c r="AW37" i="13"/>
  <c r="AV37" i="13"/>
  <c r="AU37" i="13"/>
  <c r="AT37" i="13"/>
  <c r="AX36" i="13"/>
  <c r="AW36" i="13"/>
  <c r="AV36" i="13"/>
  <c r="AU36" i="13"/>
  <c r="AT36" i="13"/>
  <c r="AY36" i="13" s="1"/>
  <c r="AZ36" i="13" s="1"/>
  <c r="AX35" i="13"/>
  <c r="AW35" i="13"/>
  <c r="AV35" i="13"/>
  <c r="AU35" i="13"/>
  <c r="AT35" i="13"/>
  <c r="AX34" i="13"/>
  <c r="AW34" i="13"/>
  <c r="AV34" i="13"/>
  <c r="AU34" i="13"/>
  <c r="AT34" i="13"/>
  <c r="AY34" i="13" s="1"/>
  <c r="AZ34" i="13" s="1"/>
  <c r="AX33" i="13"/>
  <c r="AW33" i="13"/>
  <c r="AV33" i="13"/>
  <c r="AU33" i="13"/>
  <c r="AT33" i="13"/>
  <c r="AY33" i="13" s="1"/>
  <c r="AZ33" i="13" s="1"/>
  <c r="AX12" i="13"/>
  <c r="AW12" i="13"/>
  <c r="AV12" i="13"/>
  <c r="AU12" i="13"/>
  <c r="AT12" i="13"/>
  <c r="AY12" i="13" s="1"/>
  <c r="AZ12" i="13" s="1"/>
  <c r="AX11" i="13"/>
  <c r="AW11" i="13"/>
  <c r="AV11" i="13"/>
  <c r="AU11" i="13"/>
  <c r="AT11" i="13"/>
  <c r="AX10" i="13"/>
  <c r="AW10" i="13"/>
  <c r="AV10" i="13"/>
  <c r="AU10" i="13"/>
  <c r="AT10" i="13"/>
  <c r="AY10" i="13" s="1"/>
  <c r="AZ10" i="13" s="1"/>
  <c r="AX9" i="13"/>
  <c r="AW9" i="13"/>
  <c r="AV9" i="13"/>
  <c r="AU9" i="13"/>
  <c r="AT9" i="13"/>
  <c r="AX8" i="13"/>
  <c r="AW8" i="13"/>
  <c r="AV8" i="13"/>
  <c r="AU8" i="13"/>
  <c r="AT8" i="13"/>
  <c r="AX7" i="13"/>
  <c r="AW7" i="13"/>
  <c r="AV7" i="13"/>
  <c r="AU7" i="13"/>
  <c r="AT7" i="13"/>
  <c r="AY7" i="13" s="1"/>
  <c r="AZ7" i="13" s="1"/>
  <c r="AX6" i="13"/>
  <c r="AW6" i="13"/>
  <c r="AV6" i="13"/>
  <c r="AU6" i="13"/>
  <c r="AT6" i="13"/>
  <c r="B6" i="13"/>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AX5" i="13"/>
  <c r="AW5" i="13"/>
  <c r="AV5" i="13"/>
  <c r="AU5" i="13"/>
  <c r="AT5" i="13"/>
  <c r="F4" i="13"/>
  <c r="G4" i="13" s="1"/>
  <c r="H4" i="13" s="1"/>
  <c r="I4" i="13" s="1"/>
  <c r="J4" i="13" s="1"/>
  <c r="K4" i="13" s="1"/>
  <c r="L4" i="13" s="1"/>
  <c r="M4" i="13" s="1"/>
  <c r="N4" i="13" s="1"/>
  <c r="O4" i="13" s="1"/>
  <c r="P4" i="13" s="1"/>
  <c r="Q4" i="13" s="1"/>
  <c r="R4" i="13" s="1"/>
  <c r="S4" i="13" s="1"/>
  <c r="T4" i="13" s="1"/>
  <c r="U4" i="13" s="1"/>
  <c r="V4" i="13" s="1"/>
  <c r="W4" i="13" s="1"/>
  <c r="X4" i="13" s="1"/>
  <c r="Y4" i="13" s="1"/>
  <c r="Z4" i="13" s="1"/>
  <c r="AA4" i="13" s="1"/>
  <c r="AB4" i="13" s="1"/>
  <c r="AC4" i="13" s="1"/>
  <c r="AD4" i="13" s="1"/>
  <c r="AE4" i="13" s="1"/>
  <c r="AF4" i="13" s="1"/>
  <c r="AG4" i="13" s="1"/>
  <c r="AH4" i="13" s="1"/>
  <c r="AI4" i="13" s="1"/>
  <c r="AJ4" i="13" s="1"/>
  <c r="AK4" i="13" s="1"/>
  <c r="AL4" i="13" s="1"/>
  <c r="AM4" i="13" s="1"/>
  <c r="AN4" i="13" s="1"/>
  <c r="AO4" i="13" s="1"/>
  <c r="AP4" i="13" s="1"/>
  <c r="AQ4" i="13" s="1"/>
  <c r="AR4" i="13" s="1"/>
  <c r="AY102" i="13" l="1"/>
  <c r="AZ102" i="13" s="1"/>
  <c r="AY109" i="13"/>
  <c r="AZ109" i="13"/>
  <c r="AY42" i="13"/>
  <c r="AZ42" i="13" s="1"/>
  <c r="AY58" i="13"/>
  <c r="AZ58" i="13" s="1"/>
  <c r="B138" i="13"/>
  <c r="AY60" i="13"/>
  <c r="AZ60" i="13" s="1"/>
  <c r="AY17" i="13"/>
  <c r="AZ17" i="13" s="1"/>
  <c r="AY11" i="13"/>
  <c r="AZ11" i="13" s="1"/>
  <c r="AY27" i="13"/>
  <c r="AZ27" i="13"/>
  <c r="AY29" i="13"/>
  <c r="AZ29" i="13"/>
  <c r="AY66" i="13"/>
  <c r="AZ66" i="13" s="1"/>
  <c r="AY65" i="13"/>
  <c r="AZ65" i="13" s="1"/>
  <c r="AY51" i="13"/>
  <c r="AZ51" i="13" s="1"/>
  <c r="AY44" i="13"/>
  <c r="AZ44" i="13" s="1"/>
  <c r="AY14" i="13"/>
  <c r="AZ14" i="13" s="1"/>
  <c r="AY13" i="13"/>
  <c r="AZ13" i="13" s="1"/>
  <c r="AY67" i="13"/>
  <c r="AZ67" i="13" s="1"/>
  <c r="AY22" i="13"/>
  <c r="AZ22" i="13" s="1"/>
  <c r="AY43" i="13"/>
  <c r="AZ43" i="13" s="1"/>
  <c r="AY57" i="13"/>
  <c r="AZ57" i="13" s="1"/>
  <c r="AY50" i="13"/>
  <c r="AZ50" i="13" s="1"/>
  <c r="AY48" i="13"/>
  <c r="AZ48" i="13"/>
  <c r="AY46" i="13"/>
  <c r="AZ46" i="13" s="1"/>
  <c r="AY45" i="13"/>
  <c r="AZ45" i="13"/>
  <c r="AY41" i="13"/>
  <c r="AZ41" i="13"/>
  <c r="AY40" i="13"/>
  <c r="AZ40" i="13" s="1"/>
  <c r="AY39" i="13"/>
  <c r="AZ39" i="13" s="1"/>
  <c r="AY37" i="13"/>
  <c r="AZ37" i="13" s="1"/>
  <c r="AY32" i="13"/>
  <c r="AZ32" i="13"/>
  <c r="AY31" i="13"/>
  <c r="AZ31" i="13" s="1"/>
  <c r="AY30" i="13"/>
  <c r="AZ30" i="13"/>
  <c r="AY26" i="13"/>
  <c r="AZ26" i="13"/>
  <c r="AY25" i="13"/>
  <c r="AZ25" i="13" s="1"/>
  <c r="AY24" i="13"/>
  <c r="AZ24" i="13" s="1"/>
  <c r="AY23" i="13"/>
  <c r="AZ23" i="13"/>
  <c r="AY21" i="13"/>
  <c r="AZ21" i="13"/>
  <c r="AY20" i="13"/>
  <c r="AZ20" i="13"/>
  <c r="AY19" i="13"/>
  <c r="AZ19" i="13" s="1"/>
  <c r="AY18" i="13"/>
  <c r="AZ18" i="13"/>
  <c r="AY16" i="13"/>
  <c r="AZ16" i="13"/>
  <c r="AY15" i="13"/>
  <c r="AZ15" i="13" s="1"/>
  <c r="AY35" i="13"/>
  <c r="AZ35" i="13" s="1"/>
  <c r="AY9" i="13"/>
  <c r="AZ9" i="13" s="1"/>
  <c r="AY6" i="13"/>
  <c r="AZ6" i="13" s="1"/>
  <c r="AY5" i="13"/>
  <c r="AZ5" i="13" s="1"/>
  <c r="AY61" i="13"/>
  <c r="AZ61" i="13" s="1"/>
  <c r="AY100" i="13"/>
  <c r="AZ100" i="13" s="1"/>
  <c r="AY55" i="13"/>
  <c r="AZ55" i="13" s="1"/>
  <c r="AY64" i="13"/>
  <c r="AZ64" i="13" s="1"/>
  <c r="AY97" i="13"/>
  <c r="AZ97" i="13" s="1"/>
  <c r="AY69" i="13"/>
  <c r="AZ69" i="13" s="1"/>
  <c r="AY54" i="13"/>
  <c r="AZ54" i="13" s="1"/>
  <c r="AY8" i="13"/>
  <c r="AZ8" i="13" s="1"/>
  <c r="AY68" i="13"/>
  <c r="AZ68" i="13" s="1"/>
  <c r="AY59" i="13"/>
  <c r="AZ59" i="13" s="1"/>
  <c r="AY56" i="13"/>
  <c r="AZ56" i="13" s="1"/>
  <c r="AY96" i="13"/>
  <c r="AZ96" i="13" s="1"/>
  <c r="AY94" i="13"/>
  <c r="AZ94" i="13" s="1"/>
  <c r="AY92" i="13"/>
  <c r="AZ92" i="13" s="1"/>
  <c r="AY90" i="13"/>
  <c r="AZ90" i="13"/>
  <c r="AY88" i="13"/>
  <c r="AZ88" i="13"/>
  <c r="AY86" i="13"/>
  <c r="AZ86" i="13"/>
  <c r="AY84" i="13"/>
  <c r="AZ84" i="13"/>
  <c r="AY80" i="13"/>
  <c r="AZ80" i="13" s="1"/>
  <c r="AY78" i="13"/>
  <c r="AZ78" i="13"/>
  <c r="AY76" i="13"/>
  <c r="AZ76" i="13"/>
  <c r="AY75" i="13"/>
  <c r="AZ75" i="13" s="1"/>
  <c r="AY77" i="13"/>
  <c r="AZ77" i="13" s="1"/>
  <c r="AY79" i="13"/>
  <c r="AZ79" i="13" s="1"/>
  <c r="AY81" i="13"/>
  <c r="AZ81" i="13" s="1"/>
  <c r="AY83" i="13"/>
  <c r="AZ83" i="13" s="1"/>
  <c r="AY85" i="13"/>
  <c r="AZ85" i="13" s="1"/>
  <c r="AY87" i="13"/>
  <c r="AZ87" i="13" s="1"/>
  <c r="AY89" i="13"/>
  <c r="AZ89" i="13" s="1"/>
  <c r="AY91" i="13"/>
  <c r="AZ91" i="13" s="1"/>
  <c r="AY93" i="13"/>
  <c r="AZ93" i="13" s="1"/>
  <c r="AY95" i="13"/>
  <c r="AZ95" i="13" s="1"/>
  <c r="AY74" i="13"/>
  <c r="AZ74" i="13" s="1"/>
  <c r="N56" i="7"/>
  <c r="P56" i="7" s="1"/>
  <c r="Q56" i="7" s="1"/>
  <c r="N55" i="7"/>
  <c r="P55" i="7" s="1"/>
  <c r="Q55" i="7" s="1"/>
  <c r="N54" i="7"/>
  <c r="P54" i="7" s="1"/>
  <c r="Q54" i="7" s="1"/>
  <c r="N53" i="7"/>
  <c r="P53" i="7" s="1"/>
  <c r="Q53" i="7" s="1"/>
  <c r="N52" i="7"/>
  <c r="P52" i="7" s="1"/>
  <c r="Q52" i="7" s="1"/>
  <c r="N51" i="7"/>
  <c r="P51" i="7" s="1"/>
  <c r="Q51" i="7" s="1"/>
  <c r="N50" i="7"/>
  <c r="P50" i="7" s="1"/>
  <c r="Q50" i="7" s="1"/>
  <c r="N49" i="7"/>
  <c r="P49" i="7" s="1"/>
  <c r="Q49" i="7" s="1"/>
  <c r="N47" i="7"/>
  <c r="P47" i="7" s="1"/>
  <c r="Q47" i="7" s="1"/>
  <c r="N46" i="7"/>
  <c r="P46" i="7" s="1"/>
  <c r="Q46" i="7" s="1"/>
  <c r="N45" i="7"/>
  <c r="P45" i="7" s="1"/>
  <c r="Q45" i="7" s="1"/>
  <c r="N42" i="7"/>
  <c r="P42" i="7" s="1"/>
  <c r="Q42" i="7" s="1"/>
  <c r="N41" i="7"/>
  <c r="P41" i="7" s="1"/>
  <c r="Q41" i="7" s="1"/>
  <c r="N39" i="7"/>
  <c r="P39" i="7" s="1"/>
  <c r="Q39" i="7" s="1"/>
  <c r="N38" i="7"/>
  <c r="P38" i="7" s="1"/>
  <c r="Q38" i="7" s="1"/>
  <c r="N37" i="7"/>
  <c r="P37" i="7" s="1"/>
  <c r="Q37" i="7" s="1"/>
  <c r="N36" i="7"/>
  <c r="P36" i="7" s="1"/>
  <c r="Q36" i="7" s="1"/>
</calcChain>
</file>

<file path=xl/sharedStrings.xml><?xml version="1.0" encoding="utf-8"?>
<sst xmlns="http://schemas.openxmlformats.org/spreadsheetml/2006/main" count="1556" uniqueCount="459">
  <si>
    <t>Açıklamalar</t>
  </si>
  <si>
    <r>
      <t>1. Risk</t>
    </r>
    <r>
      <rPr>
        <sz val="11"/>
        <color theme="1"/>
        <rFont val="Calibri"/>
        <family val="2"/>
        <scheme val="minor"/>
      </rPr>
      <t>, kurumun amaç ve hedeflerine ulaşmasını engelleyebilecek veya bu hedeflere ulaşma sürecini olumsuz yönde etkileyebilecek olay ya da durumdur.</t>
    </r>
  </si>
  <si>
    <r>
      <t>2. Risk belirleme çalışmaları</t>
    </r>
    <r>
      <rPr>
        <sz val="11"/>
        <color theme="1"/>
        <rFont val="Calibri"/>
        <family val="2"/>
        <scheme val="minor"/>
      </rPr>
      <t>, her birim bazında yürütülen süreç analizlerine dayanarak yapılır.</t>
    </r>
  </si>
  <si>
    <r>
      <t xml:space="preserve">3. Her birim, faaliyetlerinin ve süreçlerinin analizini tamamladıktan sonra, bu süreçlere ilişkin </t>
    </r>
    <r>
      <rPr>
        <b/>
        <sz val="11"/>
        <color theme="1"/>
        <rFont val="Calibri"/>
        <family val="2"/>
        <scheme val="minor"/>
      </rPr>
      <t>riskleri tanımlar ve değerlendirir</t>
    </r>
    <r>
      <rPr>
        <sz val="11"/>
        <color theme="1"/>
        <rFont val="Calibri"/>
        <family val="2"/>
        <scheme val="minor"/>
      </rPr>
      <t>.</t>
    </r>
  </si>
  <si>
    <r>
      <t xml:space="preserve">4. Risk değerlendirmesi yapılırken; riskin </t>
    </r>
    <r>
      <rPr>
        <b/>
        <sz val="11"/>
        <color theme="1"/>
        <rFont val="Calibri"/>
        <family val="2"/>
        <scheme val="minor"/>
      </rPr>
      <t>olasılığı</t>
    </r>
    <r>
      <rPr>
        <sz val="11"/>
        <color theme="1"/>
        <rFont val="Calibri"/>
        <family val="2"/>
        <scheme val="minor"/>
      </rPr>
      <t xml:space="preserve"> ve </t>
    </r>
    <r>
      <rPr>
        <b/>
        <sz val="11"/>
        <color theme="1"/>
        <rFont val="Calibri"/>
        <family val="2"/>
        <scheme val="minor"/>
      </rPr>
      <t>etkisi</t>
    </r>
    <r>
      <rPr>
        <sz val="11"/>
        <color theme="1"/>
        <rFont val="Calibri"/>
        <family val="2"/>
        <scheme val="minor"/>
      </rPr>
      <t xml:space="preserve"> göz önünde bulundurulur.</t>
    </r>
  </si>
  <si>
    <r>
      <t xml:space="preserve">5. Risk düzeyi, </t>
    </r>
    <r>
      <rPr>
        <b/>
        <sz val="11"/>
        <color theme="1"/>
        <rFont val="Calibri"/>
        <family val="2"/>
        <scheme val="minor"/>
      </rPr>
      <t>olasılık × etki</t>
    </r>
    <r>
      <rPr>
        <sz val="11"/>
        <color theme="1"/>
        <rFont val="Calibri"/>
        <family val="2"/>
        <scheme val="minor"/>
      </rPr>
      <t xml:space="preserve"> formülüyle hesaplanır.</t>
    </r>
  </si>
  <si>
    <r>
      <t xml:space="preserve">6. Risk düzeyine göre, riske ilişkin alınacak </t>
    </r>
    <r>
      <rPr>
        <b/>
        <sz val="11"/>
        <color theme="1"/>
        <rFont val="Calibri"/>
        <family val="2"/>
        <scheme val="minor"/>
      </rPr>
      <t>kontrol faaliyetleri</t>
    </r>
    <r>
      <rPr>
        <sz val="11"/>
        <color theme="1"/>
        <rFont val="Calibri"/>
        <family val="2"/>
        <scheme val="minor"/>
      </rPr>
      <t xml:space="preserve"> ve </t>
    </r>
    <r>
      <rPr>
        <b/>
        <sz val="11"/>
        <color theme="1"/>
        <rFont val="Calibri"/>
        <family val="2"/>
        <scheme val="minor"/>
      </rPr>
      <t>eylem planları</t>
    </r>
    <r>
      <rPr>
        <sz val="11"/>
        <color theme="1"/>
        <rFont val="Calibri"/>
        <family val="2"/>
        <scheme val="minor"/>
      </rPr>
      <t xml:space="preserve"> belirlenir.</t>
    </r>
  </si>
  <si>
    <r>
      <t>7. Kontrol faaliyetleri</t>
    </r>
    <r>
      <rPr>
        <sz val="11"/>
        <color theme="1"/>
        <rFont val="Calibri"/>
        <family val="2"/>
        <scheme val="minor"/>
      </rPr>
      <t>, risklerin azaltılmasını sağlayacak önleyici, tespit edici veya düzeltici tedbirleri kapsar.</t>
    </r>
  </si>
  <si>
    <r>
      <t xml:space="preserve">8. Her bir kontrol faaliyeti için </t>
    </r>
    <r>
      <rPr>
        <b/>
        <sz val="11"/>
        <color theme="1"/>
        <rFont val="Calibri"/>
        <family val="2"/>
        <scheme val="minor"/>
      </rPr>
      <t>sorumlu birim veya personel</t>
    </r>
    <r>
      <rPr>
        <sz val="11"/>
        <color theme="1"/>
        <rFont val="Calibri"/>
        <family val="2"/>
        <scheme val="minor"/>
      </rPr>
      <t xml:space="preserve">, </t>
    </r>
    <r>
      <rPr>
        <b/>
        <sz val="11"/>
        <color theme="1"/>
        <rFont val="Calibri"/>
        <family val="2"/>
        <scheme val="minor"/>
      </rPr>
      <t>kaynak ihtiyacı</t>
    </r>
    <r>
      <rPr>
        <sz val="11"/>
        <color theme="1"/>
        <rFont val="Calibri"/>
        <family val="2"/>
        <scheme val="minor"/>
      </rPr>
      <t xml:space="preserve"> ve </t>
    </r>
    <r>
      <rPr>
        <b/>
        <sz val="11"/>
        <color theme="1"/>
        <rFont val="Calibri"/>
        <family val="2"/>
        <scheme val="minor"/>
      </rPr>
      <t>zaman planı (başlama ve tamamlanma tarihleri)</t>
    </r>
    <r>
      <rPr>
        <sz val="11"/>
        <color theme="1"/>
        <rFont val="Calibri"/>
        <family val="2"/>
        <scheme val="minor"/>
      </rPr>
      <t xml:space="preserve"> belirtilir.</t>
    </r>
  </si>
  <si>
    <r>
      <t xml:space="preserve">9. Form, belirli dönemlerde güncellenmeli ve </t>
    </r>
    <r>
      <rPr>
        <b/>
        <sz val="11"/>
        <color theme="1"/>
        <rFont val="Calibri"/>
        <family val="2"/>
        <scheme val="minor"/>
      </rPr>
      <t>izleme sonuçları</t>
    </r>
    <r>
      <rPr>
        <sz val="11"/>
        <color theme="1"/>
        <rFont val="Calibri"/>
        <family val="2"/>
        <scheme val="minor"/>
      </rPr>
      <t xml:space="preserve"> raporlanmalıdır.</t>
    </r>
  </si>
  <si>
    <r>
      <t xml:space="preserve">10. Formun en güncel sürümü birim yöneticisi tarafından </t>
    </r>
    <r>
      <rPr>
        <b/>
        <sz val="11"/>
        <color theme="1"/>
        <rFont val="Calibri"/>
        <family val="2"/>
        <scheme val="minor"/>
      </rPr>
      <t>onaylanmalıdır</t>
    </r>
    <r>
      <rPr>
        <sz val="11"/>
        <color theme="1"/>
        <rFont val="Calibri"/>
        <family val="2"/>
        <scheme val="minor"/>
      </rPr>
      <t>.</t>
    </r>
  </si>
  <si>
    <r>
      <t>Hazırlayan Birim Adı:</t>
    </r>
    <r>
      <rPr>
        <sz val="11"/>
        <color theme="1"/>
        <rFont val="Calibri"/>
        <family val="2"/>
        <scheme val="minor"/>
      </rPr>
      <t xml:space="preserve"> Formu hazırlayan harcama birimi veya alt birimin adı.</t>
    </r>
  </si>
  <si>
    <r>
      <t>Dönem:</t>
    </r>
    <r>
      <rPr>
        <sz val="11"/>
        <color theme="1"/>
        <rFont val="Calibri"/>
        <family val="2"/>
        <scheme val="minor"/>
      </rPr>
      <t xml:space="preserve"> Formun hazırlandığı değerlendirme dönemi (örneğin “2025 Yılı / 1. Dönem”).</t>
    </r>
  </si>
  <si>
    <r>
      <t>Revizyon No / Tarihi:</t>
    </r>
    <r>
      <rPr>
        <sz val="11"/>
        <color theme="1"/>
        <rFont val="Calibri"/>
        <family val="2"/>
        <scheme val="minor"/>
      </rPr>
      <t xml:space="preserve"> Form üzerinde yapılan değişikliklerin izlenmesi için kullanılır.</t>
    </r>
  </si>
  <si>
    <r>
      <t>Onaylayan:</t>
    </r>
    <r>
      <rPr>
        <sz val="11"/>
        <color theme="1"/>
        <rFont val="Calibri"/>
        <family val="2"/>
        <scheme val="minor"/>
      </rPr>
      <t xml:space="preserve"> Formun üst yönetici veya ilgili amir tarafından onaylandığını gösterir.</t>
    </r>
  </si>
  <si>
    <t>Olasılık</t>
  </si>
  <si>
    <t>Etki</t>
  </si>
  <si>
    <t>Risk Kodu</t>
  </si>
  <si>
    <t>Doğal Risk Puanı</t>
  </si>
  <si>
    <t>Doğal Risk Seviyesi</t>
  </si>
  <si>
    <t>Mevcut Risk Yönetimi Faaliyetleri</t>
  </si>
  <si>
    <t>Mevcut Risk Yönetimi Faaliyetlerinin Yeterliliği</t>
  </si>
  <si>
    <t>Risklerin Belirlenmesi</t>
  </si>
  <si>
    <t>Süreç Kodu</t>
  </si>
  <si>
    <t>Süreç Adı</t>
  </si>
  <si>
    <t>Risklerin Değerlendirilmesi</t>
  </si>
  <si>
    <t>Mevcut Risk Yönetimi Faaliyetlerinin Yeterlilik Katsayısı</t>
  </si>
  <si>
    <t>Mevcut Risk Yönetimi Faaliyetleri Riskin Etkisini Mi Olasılığını Mı Düşürmekte?</t>
  </si>
  <si>
    <t>Artık Risk Puanı</t>
  </si>
  <si>
    <t>Artık Risk Seviyesi 
(Sonuç)</t>
  </si>
  <si>
    <t>Riske Yönelik Alınacak Kararların Belirlenmesi</t>
  </si>
  <si>
    <t>Riske Yönelik Alınacak Karar</t>
  </si>
  <si>
    <t>İlave Risk Yönetim Faaliyeti</t>
  </si>
  <si>
    <t>Faaliyet Sorumluları</t>
  </si>
  <si>
    <t>Faaliyet Tamamlanma Tarihi</t>
  </si>
  <si>
    <t>Risklerin İzlenmesi</t>
  </si>
  <si>
    <t>Doğal Risk Seviyesi Değişti mi?</t>
  </si>
  <si>
    <t xml:space="preserve">Mevcut Risk Yönetimi Faaliyetleri Değişti mi? </t>
  </si>
  <si>
    <t>Artık Risk Seviyesi Değişti mi?</t>
  </si>
  <si>
    <t>Değişim Nedenleri</t>
  </si>
  <si>
    <t>Yeni Doğal Risk Seviyesi</t>
  </si>
  <si>
    <t>Yeni Artık Seviyesi</t>
  </si>
  <si>
    <t>Değişen Risk Seviyelerine İstinaden Yeni/İlave Faaliyet Tanımlaması Gerekli mi?</t>
  </si>
  <si>
    <t>İlave Risk Yönetim Faaliyetlerin Takip Edilmesi</t>
  </si>
  <si>
    <t>Faaliyet Durumu</t>
  </si>
  <si>
    <t>Açıklama / Revize</t>
  </si>
  <si>
    <t>Revize Faaliyet Tarihi</t>
  </si>
  <si>
    <t>Tespit Edilen Riskler</t>
  </si>
  <si>
    <t>Risk Türü</t>
  </si>
  <si>
    <t>BİRİM ADI:</t>
  </si>
  <si>
    <t>Revizyon No:</t>
  </si>
  <si>
    <t>Revizyon Tarihi</t>
  </si>
  <si>
    <t xml:space="preserve">Dönem: </t>
  </si>
  <si>
    <t>Tanımlamalar</t>
  </si>
  <si>
    <t>Risk Güncellik Durumu</t>
  </si>
  <si>
    <t xml:space="preserve">Riskin güncel olup olmadığı veya herhangi bir değişikliğe uğrayıp uğramadığını belirtir. "Güncel, Güncel Değil, Değişti" kategorileri ile takip sağlanır. </t>
  </si>
  <si>
    <t>Belirlenecek risklerin hangi kategorilerde değerlendirileceğini ifade eder. Dış risk ve kurum içinde yönetilebilecek risk olmak üzere 2 odakta değerlendirilir. Riskler kurumun belirlediği alt kategorilerde (uyum, finansal vb.) detaylandırılabilir.</t>
  </si>
  <si>
    <t>Risk Tanımı (Ana kök neden ve etkiyi içerecek şekilde)</t>
  </si>
  <si>
    <t>Kurumların stratejik amaç ve hedeflerine ulaşmalarını etkileyebilecek olayları veya durumları ifade eder. 
Tanım yapılırken kök nedenler ve riskin etkisi düşünülerek tanımlama yapılmalı, risk, kök neden ve etkiyi birlikte içermelidir. 
Ana kök neden: Riske neden olan başlıca etkeni ifade eder.
Etki: Riskin gerçekleşmesi durumunda kurum üzerinde yaratacağı olumlu ya da olumsuz sonuçları ifade eder.</t>
  </si>
  <si>
    <t>Alt Kök Nedenler</t>
  </si>
  <si>
    <t xml:space="preserve">Risk tanımında yer alan ana kök nedene ilişkin ayrıntılı bilgiye yer verilir, ana kök neden alt kök nedenler olarak detaylandırılır. </t>
  </si>
  <si>
    <t>Varsa İlgili Fırsatlar</t>
  </si>
  <si>
    <t>Belirlenen riskin kurum için fırsat boyutunun da olması durumunda bu fırsatların ne olduğu ifade edilir.</t>
  </si>
  <si>
    <t>Risk İştahı</t>
  </si>
  <si>
    <t xml:space="preserve">Hedefe yönelik kurumun almak istediği en yüksek risk düzeyini ifade eder. Risk iştahı  "Yüksek", "Orta" veya "Düşük" olarak belirlenir. </t>
  </si>
  <si>
    <t>Belirlenme Tarihi</t>
  </si>
  <si>
    <t>İlgili riskin hangi tarihte belirlendiğini ifade eder.</t>
  </si>
  <si>
    <t>Öngörülen riskin gerçekleşmesi halinde bağlı olduğu hedefe ve kuruma etkisinin ÇOK YÜKSEK (5) / YÜKSEK (4)/ ORTA (3)/ DÜŞÜK (2)/ ÇOK DÜŞÜK (1) olarak değerlendirildiği alandır.</t>
  </si>
  <si>
    <t>Öngörülen riskin gerçekleşme ihtimalinin NEREDEYSE KESİN (5)/ YÜKSEK OLASILIK (4)/ OLASI (3)/ ZAYIF OLASILIK (2)/ ÇOK DÜŞÜK OLASILIK (1) olarak değerlendirildiği alandır.</t>
  </si>
  <si>
    <t xml:space="preserve">Doğal risk, kurum tarafından riske yönelik herhangi bir risk yönetimi faaliyeti uygulanmadan önceki risk seviyesidir. Doğal risk puanı, etki ve olasılık seviyelerinin çarpımı ile hesaplanır. </t>
  </si>
  <si>
    <t>Hesaplanan doğal risk puanının "ÇOK YÜKSEK", "YÜKSEK", "ORTA", "DÜŞÜK" veya "ÇOK DÜŞÜK" olmak üzere sınıflandırılmasıdır.</t>
  </si>
  <si>
    <t>Kurumun ilgili doğal riski yönetmek adına mevcut durumda uyguladığı risk yönetimi faaliyetlerini açıkladığı alandır. 
Örneğin;
Risk: Yetkisiz kişilerin sisteme ulaşması ile sistemde hatalı, uygun olmayan işlemlerin yapılması
Mevcut risk yönetimi faaliyeti: Kurumun bilgi sistemlerine erişim yetkilendirmesinin çalışanların görev ve sorumlulukları ile uyumlu olarak yapılmış olması</t>
  </si>
  <si>
    <t>Kurumlar tarafından uygulanan mevcut risk yönetimi faaliyetlerinin ne ölçüde etkin ve yeterli olduğuna ilişkin tanımlamadır. 
"Yeterli", "Kısmen Yeterli", "Zayıf" ve "Yeterli Değil" olarak sınıflandırılmaktadır.</t>
  </si>
  <si>
    <t>Katsayılar aşağıdaki şekilde sınıflandırılmaktadır:
Yeterli - katsayısı: 0.1
Kısmen Yeterli - katsayısı: 0.4 
Zayıf - katsayısı: 0.8
Yeterli Değil - katsayısı: 1</t>
  </si>
  <si>
    <t xml:space="preserve">Mevcut risk yönetimi faaliyetlerinin riskin etkisini mi yoksa olasığını mı düşürdüğüne ilişkin (ikisi birlikte de olabilir) sınıflama yapılmasıdır. </t>
  </si>
  <si>
    <t>Artık risk, kurum tarafından riskin etkisini ve/veya olasılığını azaltmak için yürütülen mevcut risk yönetimi faaliyetlerinden sonra arta kalan riskleri ifade eder. 
Artık risk puanı, "doğal risk puanı" ve "risk yönetimi faaliyetleri etkinliği ve yeterliliği katsayısı" çarpılarak hesaplanır.</t>
  </si>
  <si>
    <t>Artık Risk Seviyesi (Sonuç)</t>
  </si>
  <si>
    <t>Hesaplanan artık risk puanının"ÇOK YÜKSEK", "YÜKSEK", "ORTA", "DÜŞÜK" veya "ÇOK DÜŞÜK" olmak üzere sınıflandırılmasıdır.</t>
  </si>
  <si>
    <t>Öncü Risk Göstergesi (ÖRG)</t>
  </si>
  <si>
    <t>Kurumun stratejik amaç ve hedeflerine ulaşmasını önemli ölçüde etkileyebilecek "ÇOK YÜKSEK" ve "YÜKSEK" seviyeli risklerin takibinde kullanılan göstergeleri ifade eder.</t>
  </si>
  <si>
    <t>ÖRG Sorumlusu</t>
  </si>
  <si>
    <t xml:space="preserve">Öncü risk göstergesini veya bu göstergeyi hesaplamada kullanılacak veriyi sağlayacak birimdir. </t>
  </si>
  <si>
    <t>ÖRG Hedefi</t>
  </si>
  <si>
    <t>Kullanılan ÖRG'ye yönelik tanımlanan hedefi ifade eder.</t>
  </si>
  <si>
    <t>ÖRG Raporlama Periyodu</t>
  </si>
  <si>
    <t xml:space="preserve">Tanımlanan ÖRG'nin hangi periyotta ilgili yöneticilere raporlanacağını ifade eder. </t>
  </si>
  <si>
    <t>ÖRG Sapması Durumunda Gerçekleştirilecek Faaliyet</t>
  </si>
  <si>
    <t>Tanımlanan ÖRG'ye yönelik sapma olması durumunda uygulanacak faaliyeti ifade eder.</t>
  </si>
  <si>
    <t xml:space="preserve">Riske yönelik alınacak kararlar "RİSKİ KABUL ETMEK", "RİSKTEN KAÇINMAK", "RİSKİ DEVRETMEK" veya "RİSKİ AZALTMAK" olarak ifade edilir. </t>
  </si>
  <si>
    <t>Riske yönelik belirlenen azaltma kararı doğrultusunda alınacak önlemleri / yapılacak çalışmaları ifade eder.</t>
  </si>
  <si>
    <t xml:space="preserve">Risklere yönelik alınan kararlar doğrultusunda belirlenen gerekli faaliyetlerin gerçekleştirilmesinden sorumlu birim ve yöneticileri ifade eder. </t>
  </si>
  <si>
    <t>Faaliyet Başlangıç Tarihi</t>
  </si>
  <si>
    <t>Gerçekleştirilecek faaliyetin planlanan başlangıç tarihidir.</t>
  </si>
  <si>
    <t>Gerçekleştirilecek faaliyetin planlanan tamamlanma tarihidir.</t>
  </si>
  <si>
    <t>İlave Risk Yönetim Faaliyet Durumu</t>
  </si>
  <si>
    <t>İlave faaliyetlerin tamamlanma durumlarının takip edildiği alandır. "İLAVE RİSK YÖNETİMİ FAALİYETİ GERÇEKLEŞTİRİLDİ", "İLAVE RİSK YÖNETİMİ FAALİYETİ GELİŞTİRME AŞAMASINDA", "İLAVE RİSK YÖNETİMİ FAALİYETİ PLANLANDI" veya "İLAVE RİSK YÖNETİMİ FAALİYETİ GERÇEKLEŞTİRİLMEDİ" olarak ifade edilir.</t>
  </si>
  <si>
    <t xml:space="preserve">İlave faaliyet gerçekleşme durumuna ilişkin açıklamalar ile faaliyet durumundaki revizelere (varsa) ilişkin açıklamaları ifade eder. </t>
  </si>
  <si>
    <t>İlave faaliyet tarihinin belirlenmesini takiben, ilgili faaliyete yönelik tarih güncellemesi ihtiyacı olması durumunda güncellenen tarihi ifade eder.</t>
  </si>
  <si>
    <t xml:space="preserve">Doğal riski etkileyen herhangi bir değişiklik olup olmadığına dair bilginin yer aldığı alandır. "Evet" veya "Hayır" olarak işaretlenir. Evet olarak işaretlenmesi halinde yeni doğal risk kategorisi "Yeni Doğal Risk Kategorisi" alanına yazılır. </t>
  </si>
  <si>
    <t>Doğal riski yönetmeye yönelik olarak kurum içinde uygulanan mevcut risk yönetimi faaliyetlerinde bir değişiklik olup olmadığına dair bilginin yer aldığı alandır.  "Evet" veya "Hayır" olarak işaretlenir. "Evet" olarak işaretlenmesi halinde yeni artık risk kategorisinin değişip değişmediği kontrol edilir.</t>
  </si>
  <si>
    <t xml:space="preserve">Artık riski etkileyen herhangi bir değişiklik olup olmadığına dair bilginin yer aldığı alandır. "Evet" veya "Hayır" olarak işaretlenir. Evet olarak işaretlenmesi halinde yeni artık risk kategorisi "Yeni Artık Risk Kategorisi" alanına yazılır. </t>
  </si>
  <si>
    <t xml:space="preserve">Doğal risk kategorisinde veya artık risk kategorisinde bir değişiklik olması durumunda değişikliğin nedenlerinin açıklandığı alandır. </t>
  </si>
  <si>
    <t>Doğal risk kategorisinin değişmesi durumunda yeni doğal risk kategorisini ifade eder.</t>
  </si>
  <si>
    <t>Artık risk kategorisinin değişmesi durumunda yeni artık risk kategorisini ifade eder.</t>
  </si>
  <si>
    <t>Değişen Risk Seviyesine İstinaden Yeni/İlave Faaliyet Tanımlaması Gerekli mi?</t>
  </si>
  <si>
    <t>Doğal veya artık risk kategorisinin değişmesi durumunda kurumun yeni riski indirgemeye yönelik yeni bir faaliyet planladığına dair bilgiyi kaydettiği alandır.  "Evet" veya "Hayır" olarak işaretlenir. Evet olarak işaretlenmesi halinde form içerisine ilgili risk kaydı aktarılmalı ve faaliyete yönelik bilgiler ilgili form üzerinden takip edilmelidir.</t>
  </si>
  <si>
    <t>Stratejik Amaç ve Hedefler</t>
  </si>
  <si>
    <t>Stratejik Amaç No.</t>
  </si>
  <si>
    <t>Kurumun stratejik planında yer alan amacın numarasını ifade eder.</t>
  </si>
  <si>
    <t>Stratejik Amaç Tanımı</t>
  </si>
  <si>
    <t xml:space="preserve">Kurumun "Nereye ulaşmak istiyoruz?" sorusuna verdiği cevabı ifade eder. </t>
  </si>
  <si>
    <t>Stratejik Hedef No.</t>
  </si>
  <si>
    <t>Kurumun stratejik planında yer alan hedefin numarasını ifade eder.</t>
  </si>
  <si>
    <t>Stratejik Hedef Tanımı</t>
  </si>
  <si>
    <t>Amaçların gerçekleştirilmesine yönelik öngörülen çıktı ve sonuçları tanımlanmış bir zaman dilimi içerisinde nitelik ve nicelik olarak ifade eder.</t>
  </si>
  <si>
    <t>SÜREÇ ENVANTERİ</t>
  </si>
  <si>
    <t>Ana Süreç, Süreç ve Alt süreci Kapsayan koddur. Süreç envanterinde oluşur. Örn. Ana Süreç 1,2,3… Sürec: 1.1, 1.2, 2.1, 3,1.. Alt Süreç 1.1.1, 1.1.2, 1.2.1, 2.1.1, 3.1.1 vb</t>
  </si>
  <si>
    <t xml:space="preserve">Süreç Envanterinde çıkarılan birim faaliyetlerine ait ad. (Örn. Yeni program açma ve güncelleme süreci, Sınav gerçekleştirme süreci, Öğrenci kayıt işlemleri süreci, Kalite Süreci,  Faaliyet Raporu Süreci, Bütçe Süreci, Anket Yönetim Süreci…. Vb. </t>
  </si>
  <si>
    <t>Risk Kodu: Alt süreç no ile birinci risk için R1, ikinci risk için R2 ..diye belirlenmelidir. Örn: 1.1.1- R1, 1.1.1-R2, 1.2.1-R1, 1.2.2-R1</t>
  </si>
  <si>
    <t>Risk Evreni/Türü</t>
  </si>
  <si>
    <t>STRATEJİK RİSKLER İÇİN</t>
  </si>
  <si>
    <t>Risk No/Risk Kodu</t>
  </si>
  <si>
    <t xml:space="preserve">                                                                                                                                 </t>
  </si>
  <si>
    <t xml:space="preserve">    SÜREÇ (OPERASYONEL) RİSK BELİRLEME VE EYLEM PLANI FORMU</t>
  </si>
  <si>
    <t>Katılımcı Değerlendirmeleri</t>
  </si>
  <si>
    <t>Etki Seviyesi</t>
  </si>
  <si>
    <t>Etki Seviyesi Adedi</t>
  </si>
  <si>
    <t>Sıra No</t>
  </si>
  <si>
    <t>Risk No</t>
  </si>
  <si>
    <t>Belirlenen Riskler</t>
  </si>
  <si>
    <t>Toplam</t>
  </si>
  <si>
    <t>Ağırlıklı Ortalama Değeri</t>
  </si>
  <si>
    <t>Olasılık Seviyesi</t>
  </si>
  <si>
    <t>Olasılık Seviyesi Adedi</t>
  </si>
  <si>
    <t>Doküman Hakkında</t>
  </si>
  <si>
    <t>Genel</t>
  </si>
  <si>
    <t>Kurumsal risk yönetimi, belirli misyon, vizyon ve temel değerlerle faaliyet gösteren kurumların stratejik amaç ve hedeflerini gerçekleştirmesini etkileyebilecek olay veya durumların bütünsel bakış açısı ile belirlenmesi, ölçülmesi, önceliklendirilmesi sayesinde söz konusu olay veya durumların gerçekleşme ihtimalinin veya gerçekleştiğinde ortaya çıkaracağı zararın azaltılması ile ortaya çıkabilecek fırsatların etkin değerlendirilmesi için gerekli ve yeterli aksiyonların zamanında alınmasının sağlanması amacıyla uygulanan kapsamlı ve sistematik bir yaklaşımdır. 
İşbu belge, kurumsal risk yönetimi sistemi kapsamında kurumun stratejik amaç ve hedeflerini etkileyebilecek risklerin belirlenmesi, değerlendirilmesi, riske yönelik alınacak kararların belirlenmesi ve risklerin izlenmesi için oluşturulmuştur.</t>
  </si>
  <si>
    <t>Doküman Kontrol</t>
  </si>
  <si>
    <t>Açıklama</t>
  </si>
  <si>
    <t>Genel Bilgiler</t>
  </si>
  <si>
    <t>Versiyon:</t>
  </si>
  <si>
    <t>Dokümanın versiyonunu ifade eder.</t>
  </si>
  <si>
    <t>Versiyon Tarihi:</t>
  </si>
  <si>
    <t xml:space="preserve">Son versiyonun düzenlenme tarihini ifade eder. </t>
  </si>
  <si>
    <t>Revizyonlar (*)</t>
  </si>
  <si>
    <t>Versiyon</t>
  </si>
  <si>
    <t>Değişiklik Açıklaması</t>
  </si>
  <si>
    <t>Düzenleyen</t>
  </si>
  <si>
    <r>
      <rPr>
        <sz val="10"/>
        <color rgb="FFC00000"/>
        <rFont val="Georgia"/>
        <family val="1"/>
        <charset val="162"/>
      </rPr>
      <t xml:space="preserve">(*) </t>
    </r>
    <r>
      <rPr>
        <sz val="10"/>
        <color theme="1"/>
        <rFont val="Georgia"/>
        <family val="1"/>
        <charset val="162"/>
      </rPr>
      <t xml:space="preserve">Versiyon geçmişini ifade eder. Bu bölüme dokümana ilişkin yapılan revizyon değişiklikleri versiyon numarası, revizyon tarihi ve değişiklik açıklamaları ile beraber olacak şekilde dokümante edilir. </t>
    </r>
  </si>
  <si>
    <r>
      <t xml:space="preserve">[1.0] </t>
    </r>
    <r>
      <rPr>
        <i/>
        <sz val="10"/>
        <color theme="1"/>
        <rFont val="Georgia"/>
        <family val="1"/>
        <charset val="162"/>
      </rPr>
      <t>(örnek gösterim)</t>
    </r>
  </si>
  <si>
    <t>Dağıtım &amp; Onaylar (**)</t>
  </si>
  <si>
    <t>Onay Tarihi</t>
  </si>
  <si>
    <r>
      <rPr>
        <sz val="10"/>
        <color rgb="FFC00000"/>
        <rFont val="Georgia"/>
        <family val="1"/>
        <charset val="162"/>
      </rPr>
      <t>(**)</t>
    </r>
    <r>
      <rPr>
        <sz val="10"/>
        <color theme="1"/>
        <rFont val="Georgia"/>
        <family val="1"/>
        <charset val="162"/>
      </rPr>
      <t xml:space="preserve"> Versiyon geçmişini ifade eder. Bu bölüme dokümana ilişkin yapılan revizyon değişiklikleri versiyon numarası, revizyon tarihi ve değişiklik açıklamaları ve onay tarihi ile beraber olacak şekilde dokümante edilir. </t>
    </r>
  </si>
  <si>
    <t>….</t>
  </si>
  <si>
    <t>ARSİN MESLEK YÜKSEKOKULU</t>
  </si>
  <si>
    <t>YÖNETSEL SÜREÇLER</t>
  </si>
  <si>
    <t>Yönetişim Süreci</t>
  </si>
  <si>
    <t>Operasyonel</t>
  </si>
  <si>
    <t>1.1.1</t>
  </si>
  <si>
    <t>Güncel</t>
  </si>
  <si>
    <t>MYO Yönetim Kurulunda alınan kararların tebliğinde gecikmeler yaşanması nedeniyle kararların izlenebilirliğinin ve uygulanabilirliğinin azalması.</t>
  </si>
  <si>
    <t>MYO Yönetim Kuruluna ait kayıtların uygun şekilde arşivlenememesi ve denetim süreçlerinde kayıtlara erişim sorunlarının yaşanması.</t>
  </si>
  <si>
    <t>Yönetsel İşlemler Alt Süreci</t>
  </si>
  <si>
    <t>İç ve dış paydaşlardan elde edilen geri bildirimlerin program ve müfredat iyileştirme süreçlerine sistematik olarak dahil edilememesi nedeniyle karar alma süreçlerinin veri temelli yürütülememesi.</t>
  </si>
  <si>
    <t>1.1.1.R1</t>
  </si>
  <si>
    <t>1.1.1.R2</t>
  </si>
  <si>
    <t>1.1.1.R3</t>
  </si>
  <si>
    <t>1.1.1.R4</t>
  </si>
  <si>
    <t>1.1.2</t>
  </si>
  <si>
    <t>1.1.2.R1</t>
  </si>
  <si>
    <t>1.1.2.R2</t>
  </si>
  <si>
    <t>Yönetsel Mekanizmalar Alt Süreci</t>
  </si>
  <si>
    <t>1.1.2.R3</t>
  </si>
  <si>
    <t>Ders muafiyeti, intibak, özel öğrenci statüsü, yatay geçiş ve benzeri akademik konulara ilişkin hususların yürürlükteki mevzuat ve akademik takvim çerçevesinde MYO Kurulu tarafından bölümlere iletilmesinde aksamalar yaşanması.</t>
  </si>
  <si>
    <t>Ders muafiyeti ve uyum (intibak) başvurularının, "Ders Muafiyeti ve Uyum İşlemleri Yönergesi" uyarınca ve akademik takvimde öngörülen süreler içinde Geçiş ve Uyum Komisyonları tarafından değerlendirilip MYO Yönetim Kurulunda zamanında karara bağlanamaması nedeniyle yönetsel karar süreçlerinde gecikmesi.</t>
  </si>
  <si>
    <t>MYO Yönetim Kurulundaki görev veya ünvan değişikliklerinin kurul üye listesine zamanında yansıtılamaması nedeniyle alınan kararların geçerliliği yitirmesi.</t>
  </si>
  <si>
    <t>MYO Kurulundaki görev veya ünvan değişikliklerinin kurul üye listesine zamanında yansıtılamaması nedeniyle alınan kararların geçerliliği yitirmesi.</t>
  </si>
  <si>
    <t>1.2</t>
  </si>
  <si>
    <t>Yönetim Kurulu İşlemleri Alt Süreci</t>
  </si>
  <si>
    <t>1.1.3</t>
  </si>
  <si>
    <t>1.1.3.R1</t>
  </si>
  <si>
    <t>1.1.3.R2</t>
  </si>
  <si>
    <t>MYO Yönetim Kurulu tarafından alınan yatay geçiş, muafiyet ve uyum kararlarının, EBYS üzerinden Öğrenci İşleri Daire Başkanlığına zamanında ve doğru şekilde iletilememesi nedeniyle öğrenciye yapılacak resmi bildirimlerin gecikmesi.</t>
  </si>
  <si>
    <t>Mazeret, telafi sınavı vb. taleplere ilişkin başvuruların MYO Yönetim Kurulu tarafından mevzuatta öngörülen süreler ve usuller çerçevesinde zamanında değerlendirilememesi nedeniyle karar ve uygulama süreçlerinde gecikme yaşanması.</t>
  </si>
  <si>
    <t>MYO’da öğrenim gören engelli öğrencilerin, eğitim-öğretim ve ölçme-değerlendirme süreçlerine eşit ve adil koşullarda katılımlarının sağlanması amacıyla; ders ve sınavlara ilişkin uyarlama taleplerinin MYO Yönetim Kurulu gündemine alınmaması.</t>
  </si>
  <si>
    <t>1.1.3.R3</t>
  </si>
  <si>
    <t>1.1.3.R4</t>
  </si>
  <si>
    <t>Görevlendirme, izin vb. idari ve akademik uygulamalara ilişkin kararların başlangıç-bitiş tarihleri, kapsamı ve sorumluluk devrine ilişkin hususları açık şekilde içermemesi nedeniyle eksik veya hatalı işlem yapılmış olması.</t>
  </si>
  <si>
    <t>1.3</t>
  </si>
  <si>
    <t>Stratejik Planlama ve İzleme Süreci</t>
  </si>
  <si>
    <t>1.4</t>
  </si>
  <si>
    <t>1.4.1</t>
  </si>
  <si>
    <t>1.4.1.R1</t>
  </si>
  <si>
    <t>1.4.1.R2</t>
  </si>
  <si>
    <t>Belirlenen kalite hedeflerinin sayısal göstergeler, zaman planı veya sorumlularla ilişkilendirilmemesi nedeniyle hedeflere ulaşma düzeyinin objektif olarak izlenememesi</t>
  </si>
  <si>
    <t>Belirlenen kalite hedefleri ve eylem planlarının akademik ve idari personele yeterince duyurulmaması nedeniyle uygulama sürecinde sahiplenmenin ve katılımın düşük kalması.</t>
  </si>
  <si>
    <t>Kalite hedeflerine yönelik yürütülen faaliyetlerin belirli periyotlarla izlenmemesi ve değerlendirilmemesi nedeniyle sapmaların zamanında tespit edilememesi.</t>
  </si>
  <si>
    <t>1.4.1.R3</t>
  </si>
  <si>
    <t>Eylem Planının Hazırlanması ve Güncellenmesi Alt Süreci</t>
  </si>
  <si>
    <t>1.4.2</t>
  </si>
  <si>
    <t>1.4.2.R1</t>
  </si>
  <si>
    <t>1.4.2.R2</t>
  </si>
  <si>
    <t>Kalite Yönetim Sistemi Alt Süreci</t>
  </si>
  <si>
    <t>Hazırlanan Kalite Yönetim Sistemi (KYS) takviminin akademik ve idari personele zamanında ve yeterli şekilde duyurulmaması nedeniyle kalite faaliyetlerine katılımın ve sahiplenmenin düşük kalması.</t>
  </si>
  <si>
    <t>KYS takviminde yer alan faaliyetlerin zamanında gerçekleştirilip gerçekleştirilmediğinin sistematik olarak izlenmemesi nedeniyle gecikme ve eksikliklerin tespit edilememesi.</t>
  </si>
  <si>
    <t>1.4.2.R3</t>
  </si>
  <si>
    <t>Mevzuat değişikliklerine bağlı olarak yönerge, iş akışı, form vb. uygulama esaslarının zamanında güncellenmemesi nedeniyle eksik veya hatalı işlem yapılması.</t>
  </si>
  <si>
    <t>1.4.2.R4</t>
  </si>
  <si>
    <t>Açılan Düzeltici Faaliyetlerde (DF'lerde) kök neden analizlerinin yüzeysel yapılması nedeniyle aynı uygunsuzlukların tekrar etmesi.</t>
  </si>
  <si>
    <t>EĞİTİM VE ÖĞRETİM SÜRECİ</t>
  </si>
  <si>
    <t>5</t>
  </si>
  <si>
    <t>DÜŞÜK</t>
  </si>
  <si>
    <t>Yeterli</t>
  </si>
  <si>
    <t>Etki ve Olasılık</t>
  </si>
  <si>
    <t>MYO Kurulunun internet sayfasında ilan edilmesi.</t>
  </si>
  <si>
    <t>İlave Risk Yönetimi Faaliyeti Gerçekleştirildi</t>
  </si>
  <si>
    <t>Hayır</t>
  </si>
  <si>
    <t>Kurul üye listelerinin görev ve unvan değişikliklerine göre düzenli olarak kontrol edilmesi.</t>
  </si>
  <si>
    <t>Riski Kabul Etmek</t>
  </si>
  <si>
    <t>MYO Yönetim Kurulunun internet sayfasında ilan edilmesi.</t>
  </si>
  <si>
    <t>Öğrenciliğe Giriş İşlemleri Süreci</t>
  </si>
  <si>
    <t>Oryantasyon Faaliyetleri Alt Süreci</t>
  </si>
  <si>
    <t>2.1.1</t>
  </si>
  <si>
    <t>2.1.1.R1</t>
  </si>
  <si>
    <t>Yeni kayıt yaptıran öğrencilere yönelik oryantasyon faaliyetlerinin kapsam, içerik ve zamanlama açısından yeterli planlanmaması nedeniyle bilgilendirme sürecinin eksik kalması.</t>
  </si>
  <si>
    <t>2.1.1.R2</t>
  </si>
  <si>
    <t>Oryantasyon programına katılan öğrenci bilgilerinin izlenmemesi nedeniyle bilgilendirme sürecinden yararlanmayan öğrencilerin tespit edilememesi.</t>
  </si>
  <si>
    <t>2.1.1.R3</t>
  </si>
  <si>
    <t>Oryantasyon faaliyetlerinin yetersizliği nedeniyle öğrencilerin akademik takvim, ders kayıt işlemleri, danışmanlık ve üniversite sistemleri hakkında bilgiyi geç edinmesi sonucu idari ve akademik işlemlerde aksama yaşanması.</t>
  </si>
  <si>
    <t>Önceki Öğrenmenin Tanınması Alt Süreci</t>
  </si>
  <si>
    <t>Muafiyet veya kredilendirme kapsamına alınacak derslerin ilgili kurullar tarafından açık, ölçülebilir ve mevzuata uygun şekilde belirlenmemesi nedeniyle uygulamada belirsizlik yaşanması.</t>
  </si>
  <si>
    <t>Muafiyet kapsamındaki dersler ve başvuru koşullarına ilişkin duyuruların öğrencilere zamanında ve anlaşılır şekilde yapılmaması nedeniyle başvuru sürecinde bilgi eksikliği oluşması.</t>
  </si>
  <si>
    <t>Başvuru, değerlendirme ve kurul kararlarına ilişkin belgelerin düzenli kayıt altına alınmaması nedeniyle sürecin izlenebilirliğinin ve denetlenebilirliğinin zayıflaması.</t>
  </si>
  <si>
    <t>2.2.1</t>
  </si>
  <si>
    <t>2.2.1.R1</t>
  </si>
  <si>
    <t>2.2.1.R2</t>
  </si>
  <si>
    <t>2.2.1.R3</t>
  </si>
  <si>
    <t>Dönem Planlama ve Ders Kayıt İşlemleri Süreci</t>
  </si>
  <si>
    <t>2.2.2</t>
  </si>
  <si>
    <t>Sınav Programı ve Yarıyıl İçi Çalışmaların Bölümlerce İlanı Alt Süreci</t>
  </si>
  <si>
    <t>Sınavların kısa zaman aralıklarında yoğunlaştırılması nedeniyle öğrencilerin akademik performanslarının olumsuz etkilenmesi.</t>
  </si>
  <si>
    <t>Sınav yapılacak dersliklerin kapasite ve fiziki koşullarının dikkate alınmaması nedeniyle sınav günü organizasyon sorunları yaşanması.</t>
  </si>
  <si>
    <t>Birden fazla program öğrencisinin aldığı ortak derslerin sınav planlamasında bölümler arası eşgüdüm sağlanamaması nedeniyle çakışmalar ve organizasyon sorunları oluşması.</t>
  </si>
  <si>
    <t>Sınav programına paralel olarak gözetmen görevlendirmelerinin zamanında ve yeterli sayıda yapılmaması nedeniyle sınav güvenliğinin riske girmesi.</t>
  </si>
  <si>
    <t>2.2.2.R1</t>
  </si>
  <si>
    <t>2.2.2.R2</t>
  </si>
  <si>
    <t>2.2.2.R3</t>
  </si>
  <si>
    <t>2.2.2.R4</t>
  </si>
  <si>
    <t>Kayıt Yenileme ve Derse Yazılım İşlemleri Alt Süreci</t>
  </si>
  <si>
    <t>2.2.3</t>
  </si>
  <si>
    <t>2.2.3.R1</t>
  </si>
  <si>
    <t>2.2.3.R2</t>
  </si>
  <si>
    <t>Öğrencilerin müfredat, ön koşul veya alttan ders durumlarını dikkate almadan hatalı ders seçimi yapması ve danışman kontrolü yetersiz kalırsa mezuniyet sürecinin uzaması.</t>
  </si>
  <si>
    <t>Danışmanlık görüşmeleri ve rehberlik faaliyetlerine ilişkin herhangi bir izleme veya kayıt mekanizmasının bulunmaması</t>
  </si>
  <si>
    <t>Akademik Danışmanlık Alt Süreci</t>
  </si>
  <si>
    <t>2.2.4</t>
  </si>
  <si>
    <t>2.2.4.R1</t>
  </si>
  <si>
    <t>Ders ekleme/çıkarma veya mazeretli olarak derse yazılım işlemleri sırasında öğrencinin azami ders saati ve ders programı çakışmalarının yeterince kontrol edilmemesi nedeniyle akademik ilerlemenin olumsuz etkilenmesi.</t>
  </si>
  <si>
    <t>Öğrencilerin muafiyet ve uyum başvurularına ilişkin gerekli belgelerin (transkript, ders içerikleri vb.) eksik veya hatalı alınması.</t>
  </si>
  <si>
    <t>Kayıt dondurma taleplerinin dayanağı olan mazeretlerin mevzuat hükümlerine uygunluk açısından yeterince incelenmemesi nedeniyle hatalı kabul veya ret kararları verilmesi.</t>
  </si>
  <si>
    <t>Engelli öğrencilere yönelik uyarlamaların (ek süre, uygun ortam, materyal desteği vb.) organizasyon eksikliği nedeniyle sınav veya ders sırasında uygulanamaması.</t>
  </si>
  <si>
    <t>Öğrenci Statüsüne İlişkin Ara İşlemler Süreci</t>
  </si>
  <si>
    <t>2.3.R1</t>
  </si>
  <si>
    <t>2.3.R2</t>
  </si>
  <si>
    <t>2.3.R3</t>
  </si>
  <si>
    <t>Derslerin Yürütülmesi ve Ölçme-Değerlendirme Süreci</t>
  </si>
  <si>
    <t>Derslerin Yürütülmesi Alt Süreci</t>
  </si>
  <si>
    <t>2.4.1</t>
  </si>
  <si>
    <t>2.4.1.R1</t>
  </si>
  <si>
    <t>Derslerin ilan edilen içerik, öğrenme çıktıları ve haftalık plan doğrultusunda yürütülmemesi nedeniyle program yeterliliklerinin sağlanamaması.</t>
  </si>
  <si>
    <t>2.4.1.R2</t>
  </si>
  <si>
    <t>2.4.1.R3</t>
  </si>
  <si>
    <t>Uygulamalı dersler için gerekli laboratuvar, atölye veya teknik donanımın hazır olmaması nedeniyle derslerin planlanan şekilde yürütülememesi.</t>
  </si>
  <si>
    <t>Dönem başında uygulamalı dersler için laboratuvar koşullarının ve malzeme taleplerinin bölüm akademik kurullarında görüşülmesi.</t>
  </si>
  <si>
    <t>Devamsızlık kayıtlarının BYS'ye hatalı girilmesi nedeniyle öğrenciye sınava girme hakkı verilmesi veya verilmemesi.</t>
  </si>
  <si>
    <t>Akademik takvimde belirtilen süreler dahilinde öğretim elemanlarına hatırlatıcı bilgilendirmeler yapılması.</t>
  </si>
  <si>
    <t>Ölçme ve Değerlendirme İşlemleri Alt Süreci</t>
  </si>
  <si>
    <t>2.4.2</t>
  </si>
  <si>
    <t>2.4.2.R1</t>
  </si>
  <si>
    <t>2.4.2.R2</t>
  </si>
  <si>
    <t>2.4.2.R3</t>
  </si>
  <si>
    <t>Ara sınav, ödev, proje vb. değerlendirme faaliyetlerinin ders bilgi paketinde ilan edilen ölçütlere uygun yürütülmemesi nedeniyle ölçme sürecinde tutarlılığın bozulması.</t>
  </si>
  <si>
    <t>Değerlendirme ölçütlerinin dönem başında duyurulmaması.</t>
  </si>
  <si>
    <t>Sınavlarda yeterli gözetim sağlanamaması nedeniyle kopya ve usulsüzlük risklerinin artması.</t>
  </si>
  <si>
    <t>2.4.2.R4</t>
  </si>
  <si>
    <t>Sınav kâğıtları, yoklama listeleri ve değerlendirme belgelerinin uygun şekilde saklanmaması nedeniyle denetim ve itiraz durumlarında belge sunulamaması.</t>
  </si>
  <si>
    <t>2.5</t>
  </si>
  <si>
    <t>Staj Uygulama Süreci</t>
  </si>
  <si>
    <t>Staj uygulamalarına ilişkin bilgilendirme faaliyetlerinin yeterli yapılmaması nedeniyle öğrencilerin eksik/hatalı belge ile başvuru yapması.</t>
  </si>
  <si>
    <t>Staj başvurularının Program Staj Çalışma Komisyonu tarafından süresi içinde değerlendirilmemesi nedeniyle öğrencinin staja geç başlaması veya staj süresinin aksaması.</t>
  </si>
  <si>
    <t>Öğrencinin onaylanan staj kurumunda düzenli olarak bulunmaması veya staj faaliyetlerine aktif katılım sağlamaması nedeniyle stajın fiilen gerçekleşmemesi.</t>
  </si>
  <si>
    <t>Staj faaliyetlerinin program çıktılarıyla uyumlu olmaması.</t>
  </si>
  <si>
    <t>2.5.R1</t>
  </si>
  <si>
    <t>2.5.R2</t>
  </si>
  <si>
    <t>2.5.R3</t>
  </si>
  <si>
    <t>2.5.R4</t>
  </si>
  <si>
    <t>Staj değerlendirme sürecinin uygun sürede sonuçlandırılmaması nedeniyle öğrencilerin mezuniyet işlemlerinin gecikmesi.</t>
  </si>
  <si>
    <t>2.5.R5</t>
  </si>
  <si>
    <t>2.6</t>
  </si>
  <si>
    <t>Mezuniyet ve İlişik Kesme İşlemleri Süreci</t>
  </si>
  <si>
    <t>2.6.R1</t>
  </si>
  <si>
    <t>2.6.R2</t>
  </si>
  <si>
    <t>Mezun öğrencilerin mezun bilgi sistemine kayıt olmaması nedeniyle mezun takibi ve kurumsal istatistiklerin sağlıklı tutulamaması.</t>
  </si>
  <si>
    <t>BYS'de mezuniyet transkripti imzalanan öğrenciler ile MYO Yönetim Kurulu kararında mezun edilen öğrencilerin farklı olması nedeniyle kayıt tutarsızlığı oluşması.</t>
  </si>
  <si>
    <t>2.7</t>
  </si>
  <si>
    <t>Kayıtların Yönetimi ve Arşivleme Süreci</t>
  </si>
  <si>
    <t>2.7.R1</t>
  </si>
  <si>
    <t>BYS veya EBYS sistemlerinde oluşabilecek teknik arıza, siber saldırı veya yedekleme yetersizliği nedeniyle eğitim-öğretim kayıtlarının kısmen veya tamamen kaybolması.</t>
  </si>
  <si>
    <t>ARAŞTIRMA VE GELİŞTİRME SÜRECİ</t>
  </si>
  <si>
    <t>Akademik Gelişim Faaliyetlerinin Desteklenmesi Süreci</t>
  </si>
  <si>
    <t>3.1</t>
  </si>
  <si>
    <t>Öğretim elemanlarının uluslararası kongre ve seminerlere katılım sağlayamaması nedeniyle akademik gelişimin yavaşlaması, bilimsel üretkenliğin ve kurumun uluslararası akademik görünürlüğünün azalması</t>
  </si>
  <si>
    <t>3.1.R1</t>
  </si>
  <si>
    <t>3.1.R2</t>
  </si>
  <si>
    <t>Ders yükü ve idari görevler nedeniyle araştırmaya zaman ayrılamaması.</t>
  </si>
  <si>
    <t>Öğretim elemanlarının araştırma süreçlerine aktif katılım sağlayamaması nedeniyle öğrencilere bilimsel araştırma, proje geliştirme ve akademik rehberlik konularında yeterli destek verilememesi</t>
  </si>
  <si>
    <t>3.1.R3</t>
  </si>
  <si>
    <t>TOPLUMSAL KATKI SÜRECİ</t>
  </si>
  <si>
    <t>4.1</t>
  </si>
  <si>
    <t>4.1.R1</t>
  </si>
  <si>
    <t>Dış paydaşlarla sürdürülebilir iş birliği kurulamaması nedeniyle faaliyetlerin sürekliliğinin sağlanamaması.</t>
  </si>
  <si>
    <t>Duyuru ve iletişim eksikliği nedeniyle toplumu bilgilendirici etkinliklerin hedef kitleye ulaşamaması.</t>
  </si>
  <si>
    <t>4.1.R2</t>
  </si>
  <si>
    <t>Bilginin Topluma Yayılması Süreci</t>
  </si>
  <si>
    <t>ULUSLARARASILAŞMA SÜRECİ</t>
  </si>
  <si>
    <t>5.1.R1</t>
  </si>
  <si>
    <t>5.1.R2</t>
  </si>
  <si>
    <t>5.1.R3</t>
  </si>
  <si>
    <t>Uluslararası öğrencilere yönelik akademik ve idari destek mekanizmalarının yetersiz kalması nedeniyle uyum sorunları yaşanması ve memnuniyetin düşmesi.</t>
  </si>
  <si>
    <t>Tanıtım faaliyetlerinin yetersiz olması nedeniyle MYO’nun uluslararası platformlarda bilinirliğinin düşük kalması.</t>
  </si>
  <si>
    <t>Uluslararası iş birliği protokollerinin uygulamaya geçirilememesi nedeniyle ortak proje ve akademik faaliyet üretilememesi.</t>
  </si>
  <si>
    <t>Uluslararası İş Birliklerinin Yürütülmesi ve İzlenmesi Süreci</t>
  </si>
  <si>
    <t>İç paydaşların, kaynakların tasarruflu kullanımı konusunda yeterli bilince sahip olmaması</t>
  </si>
  <si>
    <t>Çalışma ortamına ve eğitim hizmetlerine yönelik fiziki ortamın iyileştirilememesi.</t>
  </si>
  <si>
    <t>İdari personelin Memur Akademisi tarafından düzenlenen kişisel ve mesleki gelişim eğitimlerine katılım sağlayamaması nedeniyle hizmet kalitesinin düşmesi, süreç hatalarının artması ve kurumsal verimliliğin olumsuz etkilenmesi.</t>
  </si>
  <si>
    <t>Enerji ve su kesintileri nedeniyle MYO’daki eğitim ve hizmet süreçlerinin kesintiye uğraması.</t>
  </si>
  <si>
    <t>İdari Destek Hizmetleri ve Kaynak Yönetimi Süreci</t>
  </si>
  <si>
    <t>Mali Kaynakların Yönetimi Süreci</t>
  </si>
  <si>
    <t>1.2.R1</t>
  </si>
  <si>
    <t>1.2.R2</t>
  </si>
  <si>
    <t>1.2.R3</t>
  </si>
  <si>
    <t>1.2.R4</t>
  </si>
  <si>
    <t>Maaş ve ek ders ödemelerinin hatalı hesaplanması nedeniyle fazla veya eksik ödeme yapılması ve mali düzeltme yükü doğması.</t>
  </si>
  <si>
    <t>Ek ders puantaj ve görevlendirme bilgilerinin eksik veya yanlış gelmesi nedeniyle hatalı ödeme yapılması.</t>
  </si>
  <si>
    <t>1.3.R1</t>
  </si>
  <si>
    <t>1.3.R2</t>
  </si>
  <si>
    <t>Satın alma süreçlerinde yaklaşık maliyetin hatalı belirlenmesi nedeniyle bütçe aşımı veya kaynakların verimsiz kullanılması.</t>
  </si>
  <si>
    <t>Ödenek planlamasının yetersiz yapılması nedeniyle yıl içinde zorunlu harcamalar için bütçe yetersizliği yaşanması.</t>
  </si>
  <si>
    <t>1.3.R3</t>
  </si>
  <si>
    <t>1.3.R4</t>
  </si>
  <si>
    <t>4</t>
  </si>
  <si>
    <t>8</t>
  </si>
  <si>
    <t>ORTA</t>
  </si>
  <si>
    <t>9</t>
  </si>
  <si>
    <t>6</t>
  </si>
  <si>
    <t>3</t>
  </si>
  <si>
    <t>12</t>
  </si>
  <si>
    <t>YÜKSEK</t>
  </si>
  <si>
    <t>10</t>
  </si>
  <si>
    <t>15</t>
  </si>
  <si>
    <t>Kısmen Yeterli</t>
  </si>
  <si>
    <t>MYO Sekreterliği, Yazı İşleri Birimi</t>
  </si>
  <si>
    <t>MYO Müdürlüğü, MYO Sekreterliği</t>
  </si>
  <si>
    <t>İlave Risk Yönetimi Faaliyeti Gerçekleştirilmedi</t>
  </si>
  <si>
    <t>Yönetim Kuruluna ait kayıtların kurum bilgisayarında yedeklenmesi</t>
  </si>
  <si>
    <t>Dış paydaş toplantısı, iç paydaş geri bildirimleri ve memnuniyet anketleri ile verilerin elde edilmesi.</t>
  </si>
  <si>
    <t>Yönetim Kurulu kararlarının toplantı sonrası belirlenen süre içinde EBYS üzerinden yazılı hâle getirilmesi.</t>
  </si>
  <si>
    <t>Yönetim Kuruluna ait kayıtların EBYS'de yedeklenmesi.</t>
  </si>
  <si>
    <t>Yok</t>
  </si>
  <si>
    <t>MYO Müdürlüğü, Bölüm Başkanlıkları, MYO Sekreterliği</t>
  </si>
  <si>
    <t>İlgili hususların  dağıtım planlarına uygun olarak EBYS üzerinden ilgili birime veya personele iletilmesi.</t>
  </si>
  <si>
    <t>Yazı İşleri birimi tarafından akademik takvimin takip edilmesi.</t>
  </si>
  <si>
    <t>MYO Müdürlüğü, MYO Sekreterliği, Yazı İşleri Birimi</t>
  </si>
  <si>
    <t>KTÜ Dezavantajlı Gruplar Birimi ile işbirliği yapılması.</t>
  </si>
  <si>
    <t>İlgili tüm birimlerin bilgilendirilmesi ve prosedürlere uyumun sağlanması</t>
  </si>
  <si>
    <t>Kaynak tasarrufu ve verimli kullanım konusunda düzenli eğitim ve bilinçlendirme programları düzenlenmesi,</t>
  </si>
  <si>
    <t>Tasarruf tedbirleri konulu yazının tüm personele iletilmesi.</t>
  </si>
  <si>
    <t>Çalışma ve eğitim alanlarının düzenli bakım ve denetimlerle izlenmesi</t>
  </si>
  <si>
    <t>Destek Yönetim Sistemine bildirim yapılması.</t>
  </si>
  <si>
    <t>Jeneratör, UPS ve Hidrofor sistemlerinin aktif tutulması.</t>
  </si>
  <si>
    <t>Eğitim katılımının izlenmesi ve raporlanması</t>
  </si>
  <si>
    <t>İki aşamalı kontrol ve onay mekanizmalarının uygulanması</t>
  </si>
  <si>
    <t>MYO Müdürlüğü, MYO Sekreterliği, Mali İşler Birimi</t>
  </si>
  <si>
    <t>Satın alma taleplerinin ön onay ve kontrol mekanizmaları ile doğrulanması.</t>
  </si>
  <si>
    <t>Periyodik bütçe izleme ve revizyon mekanizmalarının uygulanması.</t>
  </si>
  <si>
    <t>Finansal</t>
  </si>
  <si>
    <t>Stratejik</t>
  </si>
  <si>
    <t>İtibar</t>
  </si>
  <si>
    <t>MYO Müdürlüğü, KYS Komisyonu</t>
  </si>
  <si>
    <t>Kalite Yönetim Sistemi (KYS) Komisyonu tarafından bilgilendirme toplantısı yapılması.</t>
  </si>
  <si>
    <t>FR-61 Eylem Planı'nda eylem sorumlularının belirlenmesi.</t>
  </si>
  <si>
    <t>FR-73 Takvim Formu'nun düzenlenmesi.</t>
  </si>
  <si>
    <t>KYS takviminin önceden planlanarak tüm personele EBYS üzerinden iletilmesi.</t>
  </si>
  <si>
    <t>Sorumluların belirlenmesi ve düzenli kontrol toplantıları ile durum değerlendirmesi yapılması.</t>
  </si>
  <si>
    <t>Güncellemelerin yetkililer tarafından onaylanması ve EBYS üzerinden personele zamanında duyurulması.</t>
  </si>
  <si>
    <t>Tekrarlayan uygunsuzlukların izlenmesi ve sürekli iyileştirme planlarına dahil edilmesi</t>
  </si>
  <si>
    <t>Katılım ve bilgilendirme sürecinin takip edilmesi.</t>
  </si>
  <si>
    <t>Danışmanlık faaliyetleri ile oryantasyon sürecinin tekrarlanması.</t>
  </si>
  <si>
    <t>Bölüm Başkanlıkları</t>
  </si>
  <si>
    <t>Birim Akademik Kurul kararı ile derslerin belirlenmesi.</t>
  </si>
  <si>
    <t>Web ve Bilgi Teknolojileri Komisyonunun Akademik Takvimi takip etmesi.</t>
  </si>
  <si>
    <t>İlgili kayıtların EBYS'de yedeklenmesi.</t>
  </si>
  <si>
    <t>Yönetim Kuruluna ait kayıtların kurum bilgisayarında yedeklenmesi.</t>
  </si>
  <si>
    <t>MYO Müdürlüğü, Bölüm Başkanlıkları</t>
  </si>
  <si>
    <t>Bölüm Başkanlıkları, Yazı İşleri Birimi</t>
  </si>
  <si>
    <t>Sınav takvimlerinin akademik takvim ve öğrenci yükünü dikkate alarak dengeli şekilde planlanması.</t>
  </si>
  <si>
    <t>Sınav dersliklerinin kapasite ve fiziki koşullarına göre önceden planlanması.</t>
  </si>
  <si>
    <t>Her bir sınav dersliği için asgari 2 öğretim elemanının görevlendirilmesi.</t>
  </si>
  <si>
    <t>Ders seçim süreçlerinin öğrenci müfredat ve ön koşul bilgilerine bağlı otomatik kontrollerle desteklenmesi.</t>
  </si>
  <si>
    <t>Riski Devretmek</t>
  </si>
  <si>
    <t>Öğrenci İşleri Daire Başkanlığı</t>
  </si>
  <si>
    <t>İşlemlerin danışman tarafından onaylanmasının sağlanması.</t>
  </si>
  <si>
    <t>Tüm Akademik Personel</t>
  </si>
  <si>
    <t>Danışman Öğrenci İzleme Formunun doldurulması ve kayıt altına alınması.</t>
  </si>
  <si>
    <t>Belgelerin yetkili personel tarafından doğrulanması ve kayıt altına alınması</t>
  </si>
  <si>
    <t>Red veya kabul gerekçelerinin kayıt altına alınması ve takip edilmesi</t>
  </si>
  <si>
    <t>MYO Müdürlüğü, Bölüm Başkanlıkları, Yazı İşleri Birimi</t>
  </si>
  <si>
    <t>Sınav veya ders öncesi hazırlıkların doğrulanması ve gerekli materyal/ortamın hazır bulundurulması.</t>
  </si>
  <si>
    <t>Sınav soru ve cevaplarının öğrenim kazanımları ile ilişkilendirilmesi.</t>
  </si>
  <si>
    <t>Ders bilgi paketlerinin güncel tutulması.</t>
  </si>
  <si>
    <t>Tüm değerlendirme faaliyetlerinin ders bilgi paketinde ilan edilen ölçütlere uygun şekilde planlanması ve yürütülmesinin sağlanması.</t>
  </si>
  <si>
    <t>Sınav başlamadan önce öğrenci oturma düzeninin değiştirilmesi.</t>
  </si>
  <si>
    <t>İlave Risk Yönetimi Faalieti Planlandı</t>
  </si>
  <si>
    <t>Sınav evrakları için arşiv teslim formu düzenlenmesi.</t>
  </si>
  <si>
    <t>Tüm Akademik Personel, Yazı İşleri Birimi</t>
  </si>
  <si>
    <t>Başvuruların kontrol listeleriyle doğrulanması ve eksik belgelerin tamamlatılması.</t>
  </si>
  <si>
    <t>Komisyon sorumluluklarının ve başvuru iş akışının standartlaştırılması.</t>
  </si>
  <si>
    <t>Staj yapılacak işyeri yetkilisi ile görüşülmesi.</t>
  </si>
  <si>
    <t>Staj sınavının yapılması.</t>
  </si>
  <si>
    <t>Sürecin Staj Yönetim Sistemi üzerinden takip edilmesi.</t>
  </si>
  <si>
    <t>Staj defterinin doldurulması ile ilgili bilgilendirme toplantısı yapılması.</t>
  </si>
  <si>
    <t>Program Staj Çalışma Komisyonu</t>
  </si>
  <si>
    <t>Mezuniyet işlemlerinde BYS kayıtları ile Yönetim Kurulu kararlarının uyumunun çift kontrol mekanizmalarıyla doğrulanması.</t>
  </si>
  <si>
    <t>Mezun öğrenci WhatsApp grupları aracılığıyla mezun bilgi sistemine kayıt yönünde bilgilendirme yapılması.</t>
  </si>
  <si>
    <t>İlgili kayıtların ayrıca kurum bilgisayarında yedeklenmesi.</t>
  </si>
  <si>
    <t>Tüm Akademik ve İdari Personel</t>
  </si>
  <si>
    <t>Üst Yönetime ilgili talebin iletilmesi.</t>
  </si>
  <si>
    <t>Araştırma faaliyetleri için öğretim elemanlarına ders ve idari görev dengesi gözetilerek zaman planlaması yapılması.</t>
  </si>
  <si>
    <t>KTÜ TTM'den destek alınması.</t>
  </si>
  <si>
    <t>Her yıl Aralık ayı içerisinde dış paydaş toplantılarının yapılması.</t>
  </si>
  <si>
    <t>Web sayfasının güncel tutulması.</t>
  </si>
  <si>
    <t>Arsin MYO Müdürlüğü, Web ve Bilgi Teknolojileri Komisyonu</t>
  </si>
  <si>
    <t>Uluslararası kültür paylaşımı etkinliği yapılması.</t>
  </si>
  <si>
    <t>Arsin MYO Müdürlüğü</t>
  </si>
  <si>
    <t>Web sayfasının İngilizce alt yapısına uyarlanması.</t>
  </si>
  <si>
    <t>Arsin MYO Müdürlüğü, Bölüm Başkanlıkları</t>
  </si>
  <si>
    <t>Uluslararası iş birliği protokollerinin uygulama planları ve sorumlulukların net şekilde belirlenmesi.</t>
  </si>
  <si>
    <t>İlave Risk Yönetimi Faaliyeti Geliştirme Aşamasında</t>
  </si>
  <si>
    <t>Danışmanlık görüşmeleri ve rehberlik faaliyetlerine ilişkin herhangi bir izleme veya kayıt mekanizmasının bulunmaması.</t>
  </si>
  <si>
    <t>2025 Yılı / 1</t>
  </si>
  <si>
    <t>…</t>
  </si>
  <si>
    <t>RİSK TESPİT VE OYLAMA FORMU</t>
  </si>
  <si>
    <t>Doküman Kodu</t>
  </si>
  <si>
    <t>FR-66</t>
  </si>
  <si>
    <t>İlk Yayın Tarihi</t>
  </si>
  <si>
    <t>Revizyon Tarihi / No</t>
  </si>
  <si>
    <t>Sayfa</t>
  </si>
  <si>
    <t>1 / 1</t>
  </si>
  <si>
    <t>31.12.2025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</si>
</sst>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5"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3.5"/>
      <color theme="1"/>
      <name val="Calibri"/>
      <family val="2"/>
      <scheme val="minor"/>
    </font>
    <font>
      <b/>
      <sz val="11"/>
      <color theme="1"/>
      <name val="Calibri"/>
      <family val="2"/>
      <scheme val="minor"/>
    </font>
    <font>
      <b/>
      <i/>
      <sz val="10"/>
      <color theme="0"/>
      <name val="Georgia"/>
      <family val="1"/>
      <charset val="162"/>
    </font>
    <font>
      <sz val="12"/>
      <color indexed="8"/>
      <name val="Georgia"/>
      <family val="1"/>
      <charset val="162"/>
    </font>
    <font>
      <b/>
      <sz val="12"/>
      <name val="Georgia"/>
      <family val="1"/>
      <charset val="162"/>
    </font>
    <font>
      <sz val="12"/>
      <name val="Georgia"/>
      <family val="1"/>
      <charset val="162"/>
    </font>
    <font>
      <sz val="12"/>
      <color theme="1"/>
      <name val="Georgia"/>
      <family val="1"/>
      <charset val="162"/>
    </font>
    <font>
      <b/>
      <i/>
      <sz val="12"/>
      <color theme="0"/>
      <name val="Georgia"/>
      <family val="1"/>
      <charset val="162"/>
    </font>
    <font>
      <b/>
      <i/>
      <sz val="10"/>
      <name val="Georgia"/>
      <family val="1"/>
      <charset val="162"/>
    </font>
    <font>
      <sz val="10"/>
      <color theme="1"/>
      <name val="Calibri"/>
      <family val="2"/>
      <scheme val="minor"/>
    </font>
    <font>
      <b/>
      <sz val="11"/>
      <color theme="1"/>
      <name val="Georgia"/>
      <family val="1"/>
      <charset val="162"/>
    </font>
    <font>
      <b/>
      <i/>
      <sz val="10"/>
      <color theme="1"/>
      <name val="Georgia"/>
      <family val="1"/>
      <charset val="162"/>
    </font>
    <font>
      <b/>
      <i/>
      <sz val="10"/>
      <color rgb="FFFFFF00"/>
      <name val="Georgia"/>
      <family val="1"/>
      <charset val="162"/>
    </font>
    <font>
      <b/>
      <sz val="16"/>
      <color theme="0"/>
      <name val="Georgia"/>
      <family val="1"/>
      <charset val="162"/>
    </font>
    <font>
      <b/>
      <i/>
      <sz val="15"/>
      <color theme="0"/>
      <name val="Georgia"/>
      <family val="1"/>
      <charset val="162"/>
    </font>
    <font>
      <sz val="11"/>
      <color theme="1"/>
      <name val="Georgia"/>
      <family val="1"/>
      <charset val="162"/>
    </font>
    <font>
      <b/>
      <i/>
      <sz val="11"/>
      <name val="Georgia"/>
      <family val="1"/>
      <charset val="162"/>
    </font>
    <font>
      <b/>
      <sz val="13"/>
      <color theme="0"/>
      <name val="Georgia"/>
      <family val="1"/>
      <charset val="162"/>
    </font>
    <font>
      <b/>
      <sz val="11"/>
      <color theme="0"/>
      <name val="Georgia"/>
      <family val="1"/>
      <charset val="162"/>
    </font>
    <font>
      <b/>
      <sz val="11"/>
      <color indexed="8"/>
      <name val="Georgia"/>
      <family val="1"/>
      <charset val="162"/>
    </font>
    <font>
      <sz val="11"/>
      <color indexed="8"/>
      <name val="Georgia"/>
      <family val="1"/>
      <charset val="162"/>
    </font>
    <font>
      <sz val="11"/>
      <color rgb="FFFF0000"/>
      <name val="Georgia"/>
      <family val="1"/>
      <charset val="162"/>
    </font>
    <font>
      <sz val="10"/>
      <color theme="1"/>
      <name val="Georgia"/>
      <family val="1"/>
      <charset val="162"/>
    </font>
    <font>
      <b/>
      <sz val="10"/>
      <color theme="1"/>
      <name val="Georgia"/>
      <family val="1"/>
      <charset val="162"/>
    </font>
    <font>
      <b/>
      <sz val="10"/>
      <color rgb="FFA32020"/>
      <name val="Georgia"/>
      <family val="1"/>
      <charset val="162"/>
    </font>
    <font>
      <sz val="10"/>
      <color rgb="FFFF0000"/>
      <name val="Georgia"/>
      <family val="1"/>
      <charset val="162"/>
    </font>
    <font>
      <sz val="10"/>
      <color rgb="FFC00000"/>
      <name val="Georgia"/>
      <family val="1"/>
      <charset val="162"/>
    </font>
    <font>
      <i/>
      <sz val="10"/>
      <color theme="1"/>
      <name val="Georgia"/>
      <family val="1"/>
      <charset val="162"/>
    </font>
    <font>
      <b/>
      <sz val="20"/>
      <color theme="0"/>
      <name val="Hurme Geometric Sans 1"/>
      <family val="2"/>
    </font>
    <font>
      <b/>
      <sz val="11"/>
      <color theme="0"/>
      <name val="Cambria"/>
      <family val="1"/>
      <charset val="162"/>
      <scheme val="major"/>
    </font>
    <font>
      <sz val="11"/>
      <color theme="1"/>
      <name val="Cambria"/>
      <family val="1"/>
      <charset val="162"/>
      <scheme val="major"/>
    </font>
    <font>
      <b/>
      <sz val="11"/>
      <color theme="1"/>
      <name val="Cambria"/>
      <family val="1"/>
      <charset val="162"/>
      <scheme val="major"/>
    </font>
    <font>
      <sz val="11"/>
      <name val="Cambria"/>
      <family val="1"/>
      <charset val="162"/>
      <scheme val="major"/>
    </font>
    <font>
      <b/>
      <sz val="11"/>
      <name val="Cambria"/>
      <family val="1"/>
      <charset val="162"/>
      <scheme val="major"/>
    </font>
    <font>
      <b/>
      <sz val="11"/>
      <color theme="3"/>
      <name val="Cambria"/>
      <family val="1"/>
      <charset val="162"/>
      <scheme val="major"/>
    </font>
    <font>
      <sz val="9"/>
      <color theme="1"/>
      <name val="Georgia"/>
      <family val="1"/>
      <charset val="162"/>
    </font>
    <font>
      <sz val="8"/>
      <name val="Calibri"/>
      <family val="2"/>
      <scheme val="minor"/>
    </font>
    <font>
      <sz val="9"/>
      <color theme="1"/>
      <name val="Calibri"/>
      <family val="2"/>
      <scheme val="minor"/>
    </font>
    <font>
      <b/>
      <sz val="9"/>
      <color theme="0"/>
      <name val="Georgia"/>
      <family val="1"/>
      <charset val="162"/>
    </font>
    <font>
      <b/>
      <sz val="9"/>
      <color theme="1"/>
      <name val="Georgia"/>
      <family val="1"/>
      <charset val="162"/>
    </font>
    <font>
      <b/>
      <sz val="10"/>
      <color theme="5" tint="0.39997558519241921"/>
      <name val="Georgia"/>
      <family val="1"/>
      <charset val="162"/>
    </font>
    <font>
      <sz val="10"/>
      <color theme="5" tint="0.39997558519241921"/>
      <name val="Georgia"/>
      <family val="1"/>
      <charset val="162"/>
    </font>
    <font>
      <sz val="9"/>
      <color indexed="8"/>
      <name val="Georgia"/>
      <family val="1"/>
      <charset val="162"/>
    </font>
    <font>
      <b/>
      <sz val="9"/>
      <name val="Georgia"/>
      <family val="1"/>
      <charset val="162"/>
    </font>
    <font>
      <sz val="9"/>
      <name val="Georgia"/>
      <family val="1"/>
      <charset val="162"/>
    </font>
    <font>
      <b/>
      <i/>
      <sz val="9"/>
      <color theme="0"/>
      <name val="Georgia"/>
      <family val="1"/>
      <charset val="162"/>
    </font>
    <font>
      <b/>
      <sz val="10"/>
      <name val="Georgia"/>
      <family val="1"/>
      <charset val="162"/>
    </font>
    <font>
      <b/>
      <sz val="24"/>
      <color theme="4" tint="0.39997558519241921"/>
      <name val="Hurme Geometric Sans 1"/>
      <family val="2"/>
    </font>
    <font>
      <sz val="11"/>
      <color theme="4" tint="0.39997558519241921"/>
      <name val="Calibri"/>
      <family val="2"/>
      <scheme val="minor"/>
    </font>
    <font>
      <b/>
      <sz val="12"/>
      <color theme="1"/>
      <name val="Hurme Geometric Sans 1"/>
      <family val="2"/>
    </font>
    <font>
      <sz val="12"/>
      <color theme="1"/>
      <name val="Hurme Geometric Sans 1"/>
      <family val="2"/>
    </font>
    <font>
      <b/>
      <sz val="11"/>
      <color theme="1"/>
      <name val="Hurme Geometric Sans 1"/>
      <family val="2"/>
    </font>
  </fonts>
  <fills count="19">
    <fill>
      <patternFill patternType="none"/>
    </fill>
    <fill>
      <patternFill patternType="gray125"/>
    </fill>
    <fill>
      <patternFill patternType="solid">
        <fgColor rgb="FFB6DEE8"/>
        <bgColor indexed="64"/>
      </patternFill>
    </fill>
    <fill>
      <patternFill patternType="solid">
        <fgColor theme="5" tint="-0.249977111117893"/>
        <bgColor indexed="64"/>
      </patternFill>
    </fill>
    <fill>
      <patternFill patternType="mediumGray">
        <fgColor theme="1"/>
        <bgColor theme="0"/>
      </patternFill>
    </fill>
    <fill>
      <patternFill patternType="solid">
        <fgColor theme="9" tint="-0.249977111117893"/>
        <bgColor indexed="64"/>
      </patternFill>
    </fill>
    <fill>
      <patternFill patternType="solid">
        <fgColor theme="7" tint="-0.249977111117893"/>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5" tint="-0.499984740745262"/>
        <bgColor indexed="64"/>
      </patternFill>
    </fill>
    <fill>
      <patternFill patternType="solid">
        <fgColor rgb="FF002060"/>
        <bgColor indexed="64"/>
      </patternFill>
    </fill>
    <fill>
      <patternFill patternType="solid">
        <fgColor theme="2"/>
        <bgColor indexed="64"/>
      </patternFill>
    </fill>
  </fills>
  <borders count="70">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auto="1"/>
      </left>
      <right/>
      <top/>
      <bottom/>
      <diagonal/>
    </border>
    <border>
      <left style="thin">
        <color auto="1"/>
      </left>
      <right/>
      <top/>
      <bottom style="thin">
        <color auto="1"/>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theme="3"/>
      </left>
      <right/>
      <top style="medium">
        <color theme="3"/>
      </top>
      <bottom style="medium">
        <color indexed="64"/>
      </bottom>
      <diagonal/>
    </border>
    <border>
      <left/>
      <right/>
      <top style="medium">
        <color theme="3"/>
      </top>
      <bottom style="medium">
        <color indexed="64"/>
      </bottom>
      <diagonal/>
    </border>
    <border>
      <left/>
      <right style="medium">
        <color theme="3"/>
      </right>
      <top style="medium">
        <color theme="3"/>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rgb="FFA32020"/>
      </top>
      <bottom style="medium">
        <color rgb="FFA32020"/>
      </bottom>
      <diagonal/>
    </border>
    <border>
      <left/>
      <right/>
      <top/>
      <bottom style="dotted">
        <color rgb="FFA3202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auto="1"/>
      </top>
      <bottom style="thin">
        <color auto="1"/>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auto="1"/>
      </right>
      <top style="thin">
        <color auto="1"/>
      </top>
      <bottom style="medium">
        <color indexed="64"/>
      </bottom>
      <diagonal/>
    </border>
    <border>
      <left/>
      <right/>
      <top style="medium">
        <color auto="1"/>
      </top>
      <bottom style="medium">
        <color theme="3"/>
      </bottom>
      <diagonal/>
    </border>
    <border>
      <left style="medium">
        <color indexed="64"/>
      </left>
      <right/>
      <top style="medium">
        <color theme="3"/>
      </top>
      <bottom style="medium">
        <color theme="3"/>
      </bottom>
      <diagonal/>
    </border>
    <border>
      <left/>
      <right style="medium">
        <color indexed="64"/>
      </right>
      <top style="medium">
        <color theme="3"/>
      </top>
      <bottom style="medium">
        <color theme="3"/>
      </bottom>
      <diagonal/>
    </border>
    <border>
      <left style="medium">
        <color indexed="64"/>
      </left>
      <right/>
      <top/>
      <bottom style="medium">
        <color theme="3"/>
      </bottom>
      <diagonal/>
    </border>
    <border>
      <left/>
      <right/>
      <top/>
      <bottom style="medium">
        <color theme="3"/>
      </bottom>
      <diagonal/>
    </border>
    <border>
      <left/>
      <right style="medium">
        <color auto="1"/>
      </right>
      <top/>
      <bottom style="medium">
        <color theme="3"/>
      </bottom>
      <diagonal/>
    </border>
    <border>
      <left style="medium">
        <color indexed="64"/>
      </left>
      <right/>
      <top style="medium">
        <color theme="3"/>
      </top>
      <bottom style="medium">
        <color indexed="64"/>
      </bottom>
      <diagonal/>
    </border>
    <border>
      <left/>
      <right style="medium">
        <color auto="1"/>
      </right>
      <top style="medium">
        <color theme="3"/>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thin">
        <color auto="1"/>
      </top>
      <bottom/>
      <diagonal/>
    </border>
    <border>
      <left/>
      <right style="thin">
        <color indexed="64"/>
      </right>
      <top/>
      <bottom/>
      <diagonal/>
    </border>
    <border>
      <left/>
      <right style="thin">
        <color indexed="64"/>
      </right>
      <top/>
      <bottom style="thin">
        <color indexed="64"/>
      </bottom>
      <diagonal/>
    </border>
    <border>
      <left style="thin">
        <color rgb="FFE0752E"/>
      </left>
      <right/>
      <top style="thin">
        <color rgb="FFE0752E"/>
      </top>
      <bottom style="thick">
        <color rgb="FFE0752E"/>
      </bottom>
      <diagonal/>
    </border>
    <border>
      <left/>
      <right/>
      <top style="thin">
        <color rgb="FFE0752E"/>
      </top>
      <bottom style="thick">
        <color rgb="FFE0752E"/>
      </bottom>
      <diagonal/>
    </border>
    <border>
      <left/>
      <right style="thin">
        <color rgb="FFE0752E"/>
      </right>
      <top style="thin">
        <color rgb="FFE0752E"/>
      </top>
      <bottom style="thick">
        <color rgb="FFE0752E"/>
      </bottom>
      <diagonal/>
    </border>
  </borders>
  <cellStyleXfs count="3">
    <xf numFmtId="0" fontId="0" fillId="0" borderId="0"/>
    <xf numFmtId="0" fontId="12" fillId="0" borderId="0"/>
    <xf numFmtId="0" fontId="1" fillId="0" borderId="0"/>
  </cellStyleXfs>
  <cellXfs count="303">
    <xf numFmtId="0" fontId="0" fillId="0" borderId="0" xfId="0"/>
    <xf numFmtId="0" fontId="0" fillId="0" borderId="0" xfId="0" applyAlignment="1">
      <alignment horizontal="left" vertical="center" indent="1"/>
    </xf>
    <xf numFmtId="0" fontId="4" fillId="0" borderId="0" xfId="0" applyFont="1" applyAlignment="1">
      <alignment horizontal="left" vertical="center" indent="1"/>
    </xf>
    <xf numFmtId="0" fontId="5" fillId="4" borderId="0" xfId="1" applyFont="1" applyFill="1" applyAlignment="1">
      <alignment vertical="center"/>
    </xf>
    <xf numFmtId="0" fontId="5" fillId="4" borderId="0" xfId="1" applyFont="1" applyFill="1" applyAlignment="1">
      <alignment vertical="center" wrapText="1"/>
    </xf>
    <xf numFmtId="0" fontId="5" fillId="4" borderId="14" xfId="1" applyFont="1" applyFill="1" applyBorder="1" applyAlignment="1">
      <alignment vertical="center"/>
    </xf>
    <xf numFmtId="0" fontId="11" fillId="2" borderId="1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6" borderId="7" xfId="1" applyFont="1" applyFill="1" applyBorder="1" applyAlignment="1">
      <alignment horizontal="center" vertical="center" wrapText="1"/>
    </xf>
    <xf numFmtId="0" fontId="10" fillId="4" borderId="1" xfId="1" applyFont="1" applyFill="1" applyBorder="1" applyAlignment="1">
      <alignment vertical="center" wrapText="1"/>
    </xf>
    <xf numFmtId="0" fontId="5" fillId="4" borderId="14" xfId="1" applyFont="1" applyFill="1" applyBorder="1" applyAlignment="1">
      <alignment vertical="center" wrapText="1"/>
    </xf>
    <xf numFmtId="0" fontId="13" fillId="0" borderId="1" xfId="0" applyFont="1" applyBorder="1" applyAlignment="1">
      <alignment vertical="center"/>
    </xf>
    <xf numFmtId="0" fontId="14" fillId="3" borderId="7"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7" borderId="7" xfId="1" applyFont="1" applyFill="1" applyBorder="1" applyAlignment="1">
      <alignment horizontal="center" vertical="center" wrapText="1"/>
    </xf>
    <xf numFmtId="0" fontId="14" fillId="7" borderId="19" xfId="1" applyFont="1" applyFill="1" applyBorder="1" applyAlignment="1">
      <alignment horizontal="center" vertical="center" wrapText="1"/>
    </xf>
    <xf numFmtId="0" fontId="15" fillId="3" borderId="18" xfId="1" applyFont="1" applyFill="1" applyBorder="1" applyAlignment="1">
      <alignment horizontal="center" vertical="center" wrapText="1"/>
    </xf>
    <xf numFmtId="0" fontId="15" fillId="3" borderId="7" xfId="1" applyFont="1" applyFill="1" applyBorder="1" applyAlignment="1">
      <alignment horizontal="center" vertical="center" wrapText="1"/>
    </xf>
    <xf numFmtId="0" fontId="15" fillId="5" borderId="7" xfId="1" applyFont="1" applyFill="1" applyBorder="1" applyAlignment="1">
      <alignment horizontal="center" vertical="center" wrapText="1"/>
    </xf>
    <xf numFmtId="0" fontId="15" fillId="7" borderId="18" xfId="1"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0" fillId="4" borderId="31" xfId="1" applyFont="1" applyFill="1" applyBorder="1" applyAlignment="1">
      <alignment vertical="center" wrapText="1"/>
    </xf>
    <xf numFmtId="0" fontId="9" fillId="0" borderId="1" xfId="0" applyFont="1" applyBorder="1" applyAlignment="1">
      <alignment vertical="center"/>
    </xf>
    <xf numFmtId="0" fontId="9" fillId="12" borderId="1" xfId="0" applyFont="1" applyFill="1" applyBorder="1" applyAlignment="1">
      <alignment vertical="center"/>
    </xf>
    <xf numFmtId="0" fontId="8" fillId="0" borderId="1" xfId="0" applyFont="1" applyBorder="1" applyAlignment="1">
      <alignment horizontal="center" vertical="center" wrapText="1"/>
    </xf>
    <xf numFmtId="164" fontId="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4" borderId="1" xfId="0" applyFont="1" applyFill="1" applyBorder="1" applyAlignment="1">
      <alignment vertical="center" wrapText="1"/>
    </xf>
    <xf numFmtId="0" fontId="8" fillId="0" borderId="1" xfId="0" applyFont="1" applyBorder="1" applyAlignment="1">
      <alignment vertical="center"/>
    </xf>
    <xf numFmtId="0" fontId="10" fillId="4" borderId="1" xfId="0" applyFont="1" applyFill="1" applyBorder="1" applyAlignment="1">
      <alignment vertical="center"/>
    </xf>
    <xf numFmtId="164" fontId="8" fillId="12" borderId="1" xfId="0" applyNumberFormat="1" applyFont="1" applyFill="1" applyBorder="1" applyAlignment="1">
      <alignment horizontal="center" vertical="center" wrapText="1"/>
    </xf>
    <xf numFmtId="0" fontId="7" fillId="12" borderId="1" xfId="0" applyFont="1" applyFill="1" applyBorder="1" applyAlignment="1">
      <alignment horizontal="center" vertical="center" wrapText="1"/>
    </xf>
    <xf numFmtId="0" fontId="0" fillId="10" borderId="8" xfId="0" applyFill="1" applyBorder="1"/>
    <xf numFmtId="0" fontId="0" fillId="10" borderId="0" xfId="0" applyFill="1"/>
    <xf numFmtId="0" fontId="0" fillId="10" borderId="9" xfId="0" applyFill="1" applyBorder="1"/>
    <xf numFmtId="0" fontId="0" fillId="10" borderId="10" xfId="0" applyFill="1" applyBorder="1"/>
    <xf numFmtId="0" fontId="0" fillId="10" borderId="2" xfId="0" applyFill="1" applyBorder="1"/>
    <xf numFmtId="0" fontId="0" fillId="10" borderId="3" xfId="0" applyFill="1" applyBorder="1"/>
    <xf numFmtId="0" fontId="18" fillId="0" borderId="0" xfId="2" applyFont="1" applyAlignment="1">
      <alignment vertical="center"/>
    </xf>
    <xf numFmtId="0" fontId="19" fillId="0" borderId="0" xfId="2" applyFont="1" applyAlignment="1">
      <alignment horizontal="left" vertical="center" wrapText="1"/>
    </xf>
    <xf numFmtId="0" fontId="21" fillId="14" borderId="35" xfId="2" applyFont="1" applyFill="1" applyBorder="1" applyAlignment="1">
      <alignment horizontal="center" vertical="center" wrapText="1"/>
    </xf>
    <xf numFmtId="0" fontId="21" fillId="14" borderId="36" xfId="2" applyFont="1" applyFill="1" applyBorder="1" applyAlignment="1">
      <alignment horizontal="center" vertical="center" wrapText="1"/>
    </xf>
    <xf numFmtId="0" fontId="21" fillId="14" borderId="37" xfId="2" applyFont="1" applyFill="1" applyBorder="1" applyAlignment="1">
      <alignment horizontal="center" vertical="center" wrapText="1"/>
    </xf>
    <xf numFmtId="0" fontId="21" fillId="14" borderId="38" xfId="2" applyFont="1" applyFill="1" applyBorder="1" applyAlignment="1">
      <alignment horizontal="center" vertical="center" wrapText="1"/>
    </xf>
    <xf numFmtId="0" fontId="21" fillId="14" borderId="1" xfId="2" applyFont="1" applyFill="1" applyBorder="1" applyAlignment="1">
      <alignment horizontal="center" vertical="center" wrapText="1"/>
    </xf>
    <xf numFmtId="0" fontId="21" fillId="14" borderId="39" xfId="2" applyFont="1" applyFill="1" applyBorder="1" applyAlignment="1">
      <alignment horizontal="center" vertical="center" wrapText="1"/>
    </xf>
    <xf numFmtId="0" fontId="22" fillId="0" borderId="38" xfId="2" applyFont="1" applyBorder="1" applyAlignment="1">
      <alignment horizontal="center" vertical="center" wrapText="1"/>
    </xf>
    <xf numFmtId="1" fontId="23" fillId="0" borderId="1" xfId="2" applyNumberFormat="1" applyFont="1" applyBorder="1" applyAlignment="1">
      <alignment horizontal="center" vertical="center" wrapText="1"/>
    </xf>
    <xf numFmtId="1" fontId="23" fillId="0" borderId="39" xfId="2" applyNumberFormat="1" applyFont="1" applyBorder="1" applyAlignment="1">
      <alignment horizontal="center" vertical="center" wrapText="1"/>
    </xf>
    <xf numFmtId="0" fontId="18" fillId="0" borderId="38" xfId="2" applyFont="1" applyBorder="1" applyAlignment="1">
      <alignment horizontal="center" vertical="center"/>
    </xf>
    <xf numFmtId="0" fontId="18" fillId="0" borderId="1" xfId="2" applyFont="1" applyBorder="1" applyAlignment="1">
      <alignment horizontal="center" vertical="center"/>
    </xf>
    <xf numFmtId="0" fontId="18" fillId="0" borderId="39" xfId="2" applyFont="1" applyBorder="1" applyAlignment="1">
      <alignment horizontal="center" vertical="center"/>
    </xf>
    <xf numFmtId="0" fontId="24" fillId="0" borderId="0" xfId="2" applyFont="1" applyAlignment="1">
      <alignment vertical="center"/>
    </xf>
    <xf numFmtId="0" fontId="22" fillId="0" borderId="40" xfId="2" applyFont="1" applyBorder="1" applyAlignment="1">
      <alignment horizontal="center" vertical="center" wrapText="1"/>
    </xf>
    <xf numFmtId="0" fontId="18" fillId="0" borderId="41" xfId="2" applyFont="1" applyBorder="1" applyAlignment="1">
      <alignment horizontal="center" vertical="center"/>
    </xf>
    <xf numFmtId="1" fontId="23" fillId="0" borderId="41" xfId="2" applyNumberFormat="1" applyFont="1" applyBorder="1" applyAlignment="1">
      <alignment horizontal="center" vertical="center" wrapText="1"/>
    </xf>
    <xf numFmtId="1" fontId="23" fillId="0" borderId="42" xfId="2" applyNumberFormat="1" applyFont="1" applyBorder="1" applyAlignment="1">
      <alignment horizontal="center" vertical="center" wrapText="1"/>
    </xf>
    <xf numFmtId="0" fontId="18" fillId="0" borderId="40" xfId="2" applyFont="1" applyBorder="1" applyAlignment="1">
      <alignment horizontal="center" vertical="center"/>
    </xf>
    <xf numFmtId="0" fontId="18" fillId="0" borderId="42" xfId="2" applyFont="1" applyBorder="1" applyAlignment="1">
      <alignment horizontal="center" vertical="center"/>
    </xf>
    <xf numFmtId="0" fontId="22" fillId="0" borderId="0" xfId="2" applyFont="1" applyAlignment="1">
      <alignment horizontal="center" vertical="center" wrapText="1"/>
    </xf>
    <xf numFmtId="0" fontId="18" fillId="0" borderId="0" xfId="2" applyFont="1" applyAlignment="1">
      <alignment horizontal="center" vertical="center"/>
    </xf>
    <xf numFmtId="1" fontId="23" fillId="0" borderId="0" xfId="2" applyNumberFormat="1" applyFont="1" applyAlignment="1">
      <alignment horizontal="center" vertical="center" wrapText="1"/>
    </xf>
    <xf numFmtId="0" fontId="25" fillId="0" borderId="0" xfId="1" applyFont="1" applyAlignment="1">
      <alignment vertical="center"/>
    </xf>
    <xf numFmtId="0" fontId="26" fillId="0" borderId="26" xfId="1" applyFont="1" applyBorder="1" applyAlignment="1">
      <alignment horizontal="left" vertical="center"/>
    </xf>
    <xf numFmtId="0" fontId="16" fillId="17" borderId="0" xfId="1" applyFont="1" applyFill="1" applyAlignment="1">
      <alignment horizontal="center" vertical="center"/>
    </xf>
    <xf numFmtId="0" fontId="26" fillId="0" borderId="0" xfId="1" applyFont="1" applyAlignment="1">
      <alignment horizontal="left" vertical="center"/>
    </xf>
    <xf numFmtId="0" fontId="25" fillId="0" borderId="44" xfId="1" applyFont="1" applyBorder="1" applyAlignment="1">
      <alignment vertical="center" wrapText="1"/>
    </xf>
    <xf numFmtId="0" fontId="26" fillId="0" borderId="44" xfId="1" applyFont="1" applyBorder="1" applyAlignment="1">
      <alignment vertical="center" wrapText="1"/>
    </xf>
    <xf numFmtId="0" fontId="28" fillId="0" borderId="44" xfId="1" applyFont="1" applyBorder="1" applyAlignment="1">
      <alignment vertical="center" wrapText="1"/>
    </xf>
    <xf numFmtId="0" fontId="25" fillId="0" borderId="44" xfId="1" applyFont="1" applyBorder="1" applyAlignment="1">
      <alignment vertical="center"/>
    </xf>
    <xf numFmtId="0" fontId="26" fillId="0" borderId="0" xfId="1" applyFont="1" applyAlignment="1">
      <alignment vertical="center" wrapText="1"/>
    </xf>
    <xf numFmtId="0" fontId="25" fillId="0" borderId="0" xfId="1" applyFont="1" applyAlignment="1">
      <alignment vertical="center" wrapText="1"/>
    </xf>
    <xf numFmtId="0" fontId="31" fillId="10" borderId="0" xfId="0" applyFont="1" applyFill="1"/>
    <xf numFmtId="0" fontId="0" fillId="0" borderId="1" xfId="0" applyBorder="1" applyAlignment="1">
      <alignment horizontal="center" vertical="center"/>
    </xf>
    <xf numFmtId="0" fontId="16" fillId="0" borderId="45" xfId="0" applyFont="1" applyBorder="1" applyAlignment="1">
      <alignment vertical="center"/>
    </xf>
    <xf numFmtId="0" fontId="16" fillId="0" borderId="46" xfId="0" applyFont="1" applyBorder="1" applyAlignment="1">
      <alignment vertical="center"/>
    </xf>
    <xf numFmtId="0" fontId="16" fillId="0" borderId="47" xfId="0" applyFont="1" applyBorder="1" applyAlignment="1">
      <alignment vertical="center"/>
    </xf>
    <xf numFmtId="0" fontId="0" fillId="10" borderId="49" xfId="0" applyFill="1" applyBorder="1"/>
    <xf numFmtId="0" fontId="0" fillId="10" borderId="14" xfId="0" applyFill="1" applyBorder="1"/>
    <xf numFmtId="0" fontId="0" fillId="10" borderId="50" xfId="0" applyFill="1" applyBorder="1"/>
    <xf numFmtId="0" fontId="5" fillId="6" borderId="19" xfId="1" applyFont="1" applyFill="1" applyBorder="1" applyAlignment="1">
      <alignment horizontal="center" vertical="center" wrapText="1"/>
    </xf>
    <xf numFmtId="0" fontId="9" fillId="0" borderId="39" xfId="0" applyFont="1" applyBorder="1" applyAlignment="1">
      <alignment vertical="center"/>
    </xf>
    <xf numFmtId="0" fontId="9" fillId="12" borderId="39" xfId="0" applyFont="1" applyFill="1" applyBorder="1" applyAlignment="1">
      <alignment vertical="center"/>
    </xf>
    <xf numFmtId="0" fontId="10" fillId="4" borderId="52" xfId="1" applyFont="1" applyFill="1" applyBorder="1" applyAlignment="1">
      <alignment vertical="center" wrapText="1"/>
    </xf>
    <xf numFmtId="0" fontId="10" fillId="4" borderId="41" xfId="1" applyFont="1" applyFill="1" applyBorder="1" applyAlignment="1">
      <alignment vertical="center" wrapText="1"/>
    </xf>
    <xf numFmtId="0" fontId="34" fillId="18" borderId="26" xfId="1" applyFont="1" applyFill="1" applyBorder="1" applyAlignment="1">
      <alignment horizontal="left" vertical="center"/>
    </xf>
    <xf numFmtId="0" fontId="34" fillId="0" borderId="26" xfId="1" applyFont="1" applyBorder="1" applyAlignment="1">
      <alignment horizontal="left" vertical="center"/>
    </xf>
    <xf numFmtId="0" fontId="33" fillId="0" borderId="0" xfId="0" applyFont="1" applyAlignment="1">
      <alignment horizontal="left"/>
    </xf>
    <xf numFmtId="0" fontId="34" fillId="0" borderId="26" xfId="1" applyFont="1" applyBorder="1" applyAlignment="1">
      <alignment horizontal="left" vertical="center" wrapText="1"/>
    </xf>
    <xf numFmtId="0" fontId="34" fillId="0" borderId="26" xfId="1" applyFont="1" applyBorder="1" applyAlignment="1">
      <alignment vertical="center" wrapText="1"/>
    </xf>
    <xf numFmtId="0" fontId="36" fillId="0" borderId="27" xfId="0" applyFont="1" applyBorder="1" applyAlignment="1">
      <alignment horizontal="left" vertical="center" wrapText="1"/>
    </xf>
    <xf numFmtId="0" fontId="34" fillId="13" borderId="26" xfId="1" applyFont="1" applyFill="1" applyBorder="1" applyAlignment="1">
      <alignment vertical="center" wrapText="1"/>
    </xf>
    <xf numFmtId="0" fontId="33" fillId="0" borderId="0" xfId="0" applyFont="1"/>
    <xf numFmtId="0" fontId="2" fillId="0" borderId="0" xfId="0" applyFont="1" applyAlignment="1">
      <alignment wrapText="1"/>
    </xf>
    <xf numFmtId="0" fontId="0" fillId="0" borderId="0" xfId="0" applyAlignment="1">
      <alignment wrapText="1"/>
    </xf>
    <xf numFmtId="0" fontId="3" fillId="9" borderId="61" xfId="0" applyFont="1" applyFill="1" applyBorder="1" applyAlignment="1">
      <alignment vertical="center" wrapText="1"/>
    </xf>
    <xf numFmtId="0" fontId="0" fillId="0" borderId="62" xfId="0" applyBorder="1" applyAlignment="1">
      <alignment wrapText="1"/>
    </xf>
    <xf numFmtId="0" fontId="4" fillId="0" borderId="62" xfId="0" applyFont="1" applyBorder="1" applyAlignment="1">
      <alignment horizontal="left" vertical="center" wrapText="1"/>
    </xf>
    <xf numFmtId="0" fontId="0" fillId="0" borderId="62" xfId="0" applyBorder="1" applyAlignment="1">
      <alignment horizontal="left" vertical="center" wrapText="1"/>
    </xf>
    <xf numFmtId="0" fontId="0" fillId="0" borderId="27" xfId="0" applyBorder="1" applyAlignment="1">
      <alignment horizontal="left" vertical="center" wrapText="1"/>
    </xf>
    <xf numFmtId="0" fontId="0" fillId="0" borderId="0" xfId="0" applyAlignment="1">
      <alignment horizontal="center"/>
    </xf>
    <xf numFmtId="0" fontId="16" fillId="0" borderId="46" xfId="0" applyFont="1" applyBorder="1" applyAlignment="1">
      <alignment horizontal="center" vertical="center"/>
    </xf>
    <xf numFmtId="0" fontId="9" fillId="0" borderId="1" xfId="0" applyFont="1" applyBorder="1" applyAlignment="1">
      <alignment horizontal="center" vertical="center"/>
    </xf>
    <xf numFmtId="0" fontId="25" fillId="0" borderId="1" xfId="0" applyFont="1" applyBorder="1" applyAlignment="1">
      <alignment horizontal="center" vertical="center"/>
    </xf>
    <xf numFmtId="49" fontId="25" fillId="0" borderId="63" xfId="0" applyNumberFormat="1" applyFont="1" applyBorder="1" applyAlignment="1">
      <alignment horizontal="center" vertical="center"/>
    </xf>
    <xf numFmtId="0" fontId="38" fillId="0" borderId="1" xfId="0" applyFont="1" applyBorder="1" applyAlignment="1">
      <alignment horizontal="left" vertical="center" wrapText="1"/>
    </xf>
    <xf numFmtId="0" fontId="38" fillId="0" borderId="0" xfId="0" applyFont="1" applyAlignment="1">
      <alignment horizontal="lef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xf>
    <xf numFmtId="0" fontId="25" fillId="0" borderId="33" xfId="0" applyFont="1" applyBorder="1" applyAlignment="1">
      <alignment horizontal="left" vertical="center" wrapText="1"/>
    </xf>
    <xf numFmtId="0" fontId="40" fillId="0" borderId="0" xfId="0" applyFont="1" applyAlignment="1">
      <alignment horizontal="center"/>
    </xf>
    <xf numFmtId="0" fontId="41" fillId="0" borderId="46" xfId="0" applyFont="1" applyBorder="1" applyAlignment="1">
      <alignment horizontal="center" vertical="center"/>
    </xf>
    <xf numFmtId="0" fontId="42" fillId="0" borderId="1" xfId="0" applyFont="1" applyBorder="1" applyAlignment="1">
      <alignment horizontal="center" vertical="center"/>
    </xf>
    <xf numFmtId="0" fontId="38" fillId="0" borderId="41" xfId="0" applyFont="1" applyBorder="1" applyAlignment="1">
      <alignment horizontal="center" vertical="center"/>
    </xf>
    <xf numFmtId="0" fontId="43" fillId="0" borderId="38" xfId="0" applyFont="1" applyBorder="1" applyAlignment="1">
      <alignment horizontal="center" vertical="center"/>
    </xf>
    <xf numFmtId="0" fontId="43" fillId="0" borderId="1" xfId="0" applyFont="1" applyBorder="1" applyAlignment="1">
      <alignment horizontal="left" vertical="center"/>
    </xf>
    <xf numFmtId="0" fontId="44" fillId="0" borderId="1" xfId="0" applyFont="1" applyBorder="1" applyAlignment="1">
      <alignment horizontal="center" vertical="center"/>
    </xf>
    <xf numFmtId="1" fontId="45" fillId="12" borderId="1" xfId="0" applyNumberFormat="1" applyFont="1" applyFill="1" applyBorder="1" applyAlignment="1">
      <alignment horizontal="center" vertical="center" wrapText="1"/>
    </xf>
    <xf numFmtId="1" fontId="45" fillId="0" borderId="1" xfId="0" applyNumberFormat="1" applyFont="1" applyBorder="1" applyAlignment="1">
      <alignment horizontal="center" vertical="center" wrapText="1"/>
    </xf>
    <xf numFmtId="49" fontId="46" fillId="12" borderId="1" xfId="0" applyNumberFormat="1" applyFont="1" applyFill="1" applyBorder="1" applyAlignment="1">
      <alignment horizontal="center" vertical="center" wrapText="1"/>
    </xf>
    <xf numFmtId="0" fontId="0" fillId="10" borderId="3" xfId="0" applyFill="1" applyBorder="1" applyAlignment="1">
      <alignment horizontal="center"/>
    </xf>
    <xf numFmtId="0" fontId="0" fillId="10" borderId="0" xfId="0" applyFill="1" applyAlignment="1">
      <alignment horizontal="center"/>
    </xf>
    <xf numFmtId="0" fontId="0" fillId="10" borderId="2" xfId="0" applyFill="1" applyBorder="1" applyAlignment="1">
      <alignment horizontal="center"/>
    </xf>
    <xf numFmtId="164" fontId="47" fillId="12" borderId="1" xfId="0" applyNumberFormat="1" applyFont="1" applyFill="1" applyBorder="1" applyAlignment="1">
      <alignment horizontal="center" vertical="center" wrapText="1"/>
    </xf>
    <xf numFmtId="0" fontId="46" fillId="12" borderId="1" xfId="0" applyFont="1" applyFill="1" applyBorder="1" applyAlignment="1">
      <alignment horizontal="center" vertical="center" wrapText="1"/>
    </xf>
    <xf numFmtId="49" fontId="46" fillId="12" borderId="1" xfId="0" applyNumberFormat="1" applyFont="1" applyFill="1" applyBorder="1" applyAlignment="1">
      <alignment horizontal="center" vertical="center"/>
    </xf>
    <xf numFmtId="164" fontId="46" fillId="12" borderId="1" xfId="0" applyNumberFormat="1" applyFont="1" applyFill="1" applyBorder="1" applyAlignment="1">
      <alignment horizontal="center" vertical="center" wrapText="1"/>
    </xf>
    <xf numFmtId="0" fontId="48" fillId="4" borderId="1" xfId="1" applyFont="1" applyFill="1" applyBorder="1" applyAlignment="1">
      <alignment vertical="center" wrapText="1"/>
    </xf>
    <xf numFmtId="0" fontId="38" fillId="12" borderId="1" xfId="0" applyFont="1" applyFill="1" applyBorder="1" applyAlignment="1">
      <alignment horizontal="center" vertical="center" wrapText="1"/>
    </xf>
    <xf numFmtId="0" fontId="47" fillId="12" borderId="1" xfId="0" applyFont="1" applyFill="1" applyBorder="1" applyAlignment="1">
      <alignment horizontal="left" vertical="center" wrapText="1"/>
    </xf>
    <xf numFmtId="0" fontId="38" fillId="12" borderId="1" xfId="0" applyFont="1" applyFill="1" applyBorder="1" applyAlignment="1">
      <alignment vertical="center" wrapText="1"/>
    </xf>
    <xf numFmtId="14" fontId="38" fillId="12" borderId="1" xfId="0" applyNumberFormat="1" applyFont="1" applyFill="1" applyBorder="1" applyAlignment="1">
      <alignment horizontal="center" vertical="center"/>
    </xf>
    <xf numFmtId="0" fontId="38" fillId="12" borderId="1" xfId="0" applyFont="1" applyFill="1" applyBorder="1" applyAlignment="1">
      <alignment horizontal="center" vertical="center"/>
    </xf>
    <xf numFmtId="0" fontId="38" fillId="12" borderId="39" xfId="0" applyFont="1" applyFill="1" applyBorder="1" applyAlignment="1">
      <alignment horizontal="center" vertical="center"/>
    </xf>
    <xf numFmtId="0" fontId="25" fillId="0" borderId="41" xfId="0" applyFont="1" applyBorder="1" applyAlignment="1">
      <alignment horizontal="center" vertical="center"/>
    </xf>
    <xf numFmtId="0" fontId="38" fillId="0" borderId="41" xfId="0" applyFont="1" applyBorder="1" applyAlignment="1">
      <alignment vertical="center" wrapText="1"/>
    </xf>
    <xf numFmtId="0" fontId="26" fillId="0" borderId="38" xfId="0" applyFont="1" applyBorder="1" applyAlignment="1">
      <alignment horizontal="center" vertical="center"/>
    </xf>
    <xf numFmtId="0" fontId="26" fillId="0" borderId="1" xfId="0" applyFont="1" applyBorder="1" applyAlignment="1">
      <alignment horizontal="left" vertical="center"/>
    </xf>
    <xf numFmtId="49" fontId="26" fillId="0" borderId="64" xfId="0" applyNumberFormat="1" applyFont="1" applyBorder="1" applyAlignment="1">
      <alignment horizontal="center" vertical="center"/>
    </xf>
    <xf numFmtId="0" fontId="26" fillId="0" borderId="33" xfId="0" applyFont="1" applyBorder="1" applyAlignment="1">
      <alignment horizontal="left" vertical="center"/>
    </xf>
    <xf numFmtId="0" fontId="26" fillId="0" borderId="4" xfId="0" applyFont="1" applyBorder="1" applyAlignment="1">
      <alignment horizontal="left" vertical="center"/>
    </xf>
    <xf numFmtId="49" fontId="26" fillId="0" borderId="51" xfId="0" applyNumberFormat="1" applyFont="1" applyBorder="1" applyAlignment="1">
      <alignment horizontal="center" vertical="center"/>
    </xf>
    <xf numFmtId="0" fontId="26" fillId="0" borderId="1" xfId="0" applyFont="1" applyBorder="1" applyAlignment="1">
      <alignment vertical="center"/>
    </xf>
    <xf numFmtId="0" fontId="26" fillId="0" borderId="1" xfId="0" applyFont="1" applyBorder="1" applyAlignment="1">
      <alignment vertical="center" wrapText="1"/>
    </xf>
    <xf numFmtId="0" fontId="26" fillId="0" borderId="1" xfId="0" applyFont="1" applyBorder="1" applyAlignment="1">
      <alignment horizontal="center" vertical="center"/>
    </xf>
    <xf numFmtId="0" fontId="26" fillId="0" borderId="1" xfId="0" applyFont="1" applyBorder="1" applyAlignment="1">
      <alignment horizontal="left" vertical="center" wrapText="1"/>
    </xf>
    <xf numFmtId="49" fontId="46" fillId="0" borderId="1" xfId="0" applyNumberFormat="1" applyFont="1" applyBorder="1" applyAlignment="1">
      <alignment horizontal="center" vertical="center" wrapText="1"/>
    </xf>
    <xf numFmtId="1" fontId="45" fillId="12" borderId="41" xfId="0" applyNumberFormat="1" applyFont="1" applyFill="1" applyBorder="1" applyAlignment="1">
      <alignment horizontal="center" vertical="center" wrapText="1"/>
    </xf>
    <xf numFmtId="49" fontId="46" fillId="12" borderId="41" xfId="0" applyNumberFormat="1" applyFont="1" applyFill="1" applyBorder="1" applyAlignment="1">
      <alignment horizontal="center" vertical="center" wrapText="1"/>
    </xf>
    <xf numFmtId="0" fontId="38" fillId="12" borderId="1" xfId="0" applyFont="1" applyFill="1" applyBorder="1" applyAlignment="1">
      <alignment vertical="center"/>
    </xf>
    <xf numFmtId="0" fontId="46" fillId="12" borderId="1" xfId="0" applyFont="1" applyFill="1" applyBorder="1" applyAlignment="1">
      <alignment horizontal="center" vertical="center"/>
    </xf>
    <xf numFmtId="0" fontId="38" fillId="12" borderId="1" xfId="0" applyFont="1" applyFill="1" applyBorder="1" applyAlignment="1">
      <alignment horizontal="left" vertical="center" wrapText="1"/>
    </xf>
    <xf numFmtId="164" fontId="46" fillId="0" borderId="1" xfId="0" applyNumberFormat="1" applyFont="1" applyBorder="1" applyAlignment="1">
      <alignment horizontal="center" vertical="center" wrapText="1"/>
    </xf>
    <xf numFmtId="164" fontId="46" fillId="12" borderId="41" xfId="0" applyNumberFormat="1" applyFont="1" applyFill="1" applyBorder="1" applyAlignment="1">
      <alignment horizontal="center" vertical="center" wrapText="1"/>
    </xf>
    <xf numFmtId="0" fontId="47" fillId="12" borderId="1" xfId="0" applyFont="1" applyFill="1" applyBorder="1" applyAlignment="1">
      <alignment horizontal="center" vertical="center" wrapText="1"/>
    </xf>
    <xf numFmtId="0" fontId="47" fillId="0" borderId="1" xfId="0" applyFont="1" applyBorder="1" applyAlignment="1">
      <alignment horizontal="center" vertical="center" wrapText="1"/>
    </xf>
    <xf numFmtId="164" fontId="47" fillId="12" borderId="41" xfId="0" applyNumberFormat="1" applyFont="1" applyFill="1" applyBorder="1" applyAlignment="1">
      <alignment horizontal="center" vertical="center" wrapText="1"/>
    </xf>
    <xf numFmtId="0" fontId="46" fillId="12" borderId="41" xfId="0" applyFont="1" applyFill="1" applyBorder="1" applyAlignment="1">
      <alignment horizontal="center" vertical="center" wrapText="1"/>
    </xf>
    <xf numFmtId="0" fontId="46" fillId="0" borderId="1" xfId="0" applyFont="1" applyBorder="1" applyAlignment="1">
      <alignment horizontal="center" vertical="center"/>
    </xf>
    <xf numFmtId="0" fontId="46" fillId="12" borderId="41" xfId="0" applyFont="1" applyFill="1" applyBorder="1" applyAlignment="1">
      <alignment horizontal="center" vertical="center"/>
    </xf>
    <xf numFmtId="0" fontId="48" fillId="4" borderId="1" xfId="0" applyFont="1" applyFill="1" applyBorder="1" applyAlignment="1">
      <alignment vertical="center" wrapText="1"/>
    </xf>
    <xf numFmtId="0" fontId="48" fillId="4" borderId="1" xfId="0" applyFont="1" applyFill="1" applyBorder="1" applyAlignment="1">
      <alignment vertical="center"/>
    </xf>
    <xf numFmtId="0" fontId="38" fillId="12" borderId="39" xfId="0" applyFont="1" applyFill="1" applyBorder="1" applyAlignment="1">
      <alignment vertical="center"/>
    </xf>
    <xf numFmtId="0" fontId="38" fillId="0" borderId="1" xfId="0" applyFont="1" applyBorder="1" applyAlignment="1">
      <alignment horizontal="center" vertical="center" wrapText="1"/>
    </xf>
    <xf numFmtId="0" fontId="38" fillId="0" borderId="1" xfId="0" applyFont="1" applyBorder="1" applyAlignment="1">
      <alignment vertical="center"/>
    </xf>
    <xf numFmtId="0" fontId="47" fillId="0" borderId="1" xfId="0" applyFont="1" applyBorder="1" applyAlignment="1">
      <alignment vertical="center"/>
    </xf>
    <xf numFmtId="0" fontId="38" fillId="0" borderId="39" xfId="0" applyFont="1" applyBorder="1" applyAlignment="1">
      <alignment vertical="center"/>
    </xf>
    <xf numFmtId="0" fontId="38" fillId="12" borderId="41" xfId="0" applyFont="1" applyFill="1" applyBorder="1" applyAlignment="1">
      <alignment horizontal="center" vertical="center" wrapText="1"/>
    </xf>
    <xf numFmtId="0" fontId="38" fillId="12" borderId="41" xfId="0" applyFont="1" applyFill="1" applyBorder="1" applyAlignment="1">
      <alignment vertical="center"/>
    </xf>
    <xf numFmtId="0" fontId="48" fillId="4" borderId="41" xfId="0" applyFont="1" applyFill="1" applyBorder="1" applyAlignment="1">
      <alignment vertical="center" wrapText="1"/>
    </xf>
    <xf numFmtId="0" fontId="48" fillId="4" borderId="41" xfId="0" applyFont="1" applyFill="1" applyBorder="1" applyAlignment="1">
      <alignment vertical="center"/>
    </xf>
    <xf numFmtId="0" fontId="38" fillId="12" borderId="42" xfId="0" applyFont="1" applyFill="1" applyBorder="1" applyAlignment="1">
      <alignment vertical="center"/>
    </xf>
    <xf numFmtId="164" fontId="47" fillId="0" borderId="1" xfId="0" applyNumberFormat="1" applyFont="1" applyBorder="1" applyAlignment="1">
      <alignment horizontal="center" vertical="center" wrapText="1"/>
    </xf>
    <xf numFmtId="0" fontId="46"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47" fillId="12" borderId="1" xfId="0" applyFont="1" applyFill="1" applyBorder="1" applyAlignment="1">
      <alignment vertical="center"/>
    </xf>
    <xf numFmtId="0" fontId="47" fillId="12" borderId="41" xfId="0" applyFont="1" applyFill="1" applyBorder="1" applyAlignment="1">
      <alignment horizontal="left" vertical="center" wrapText="1"/>
    </xf>
    <xf numFmtId="1" fontId="45" fillId="0" borderId="1" xfId="2" applyNumberFormat="1" applyFont="1" applyBorder="1" applyAlignment="1">
      <alignment horizontal="center" vertical="center" wrapText="1"/>
    </xf>
    <xf numFmtId="1" fontId="45" fillId="0" borderId="41" xfId="2" applyNumberFormat="1" applyFont="1" applyBorder="1" applyAlignment="1">
      <alignment horizontal="center" vertical="center" wrapText="1"/>
    </xf>
    <xf numFmtId="0" fontId="12" fillId="0" borderId="0" xfId="0" applyFont="1"/>
    <xf numFmtId="0" fontId="54" fillId="0" borderId="1" xfId="0" applyFont="1" applyBorder="1" applyAlignment="1">
      <alignment horizontal="left" vertical="center"/>
    </xf>
    <xf numFmtId="0" fontId="54" fillId="0" borderId="1" xfId="0" applyFont="1" applyBorder="1" applyAlignment="1">
      <alignment vertical="center"/>
    </xf>
    <xf numFmtId="0" fontId="52" fillId="0" borderId="0" xfId="0" applyFont="1" applyAlignment="1">
      <alignment horizontal="center" vertical="center"/>
    </xf>
    <xf numFmtId="49" fontId="53" fillId="0" borderId="0" xfId="0" applyNumberFormat="1" applyFont="1"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12" fillId="0" borderId="69" xfId="0" applyFont="1" applyBorder="1" applyAlignment="1">
      <alignment horizontal="center"/>
    </xf>
    <xf numFmtId="0" fontId="53" fillId="0" borderId="0" xfId="0" applyFont="1" applyAlignment="1">
      <alignment horizontal="center" vertical="center"/>
    </xf>
    <xf numFmtId="14" fontId="53" fillId="0" borderId="0" xfId="0" applyNumberFormat="1" applyFont="1" applyAlignment="1">
      <alignment horizontal="center" vertical="center"/>
    </xf>
    <xf numFmtId="49" fontId="26" fillId="0" borderId="64" xfId="0" applyNumberFormat="1" applyFont="1" applyBorder="1" applyAlignment="1">
      <alignment horizontal="center" vertical="center"/>
    </xf>
    <xf numFmtId="49" fontId="26" fillId="0" borderId="65" xfId="0" applyNumberFormat="1" applyFont="1" applyBorder="1" applyAlignment="1">
      <alignment horizontal="center" vertical="center"/>
    </xf>
    <xf numFmtId="49" fontId="26" fillId="0" borderId="66" xfId="0" applyNumberFormat="1" applyFont="1" applyBorder="1" applyAlignment="1">
      <alignment horizontal="center" vertical="center"/>
    </xf>
    <xf numFmtId="0" fontId="26" fillId="0" borderId="33" xfId="0" applyFont="1" applyBorder="1" applyAlignment="1">
      <alignment horizontal="left" vertical="center"/>
    </xf>
    <xf numFmtId="0" fontId="26" fillId="0" borderId="4" xfId="0" applyFont="1" applyBorder="1" applyAlignment="1">
      <alignment horizontal="left" vertical="center"/>
    </xf>
    <xf numFmtId="0" fontId="26" fillId="0" borderId="33" xfId="0" applyFont="1" applyBorder="1" applyAlignment="1">
      <alignment horizontal="left" vertical="center" wrapText="1"/>
    </xf>
    <xf numFmtId="0" fontId="26" fillId="0" borderId="7" xfId="0" applyFont="1" applyBorder="1" applyAlignment="1">
      <alignment horizontal="left" vertical="center" wrapText="1"/>
    </xf>
    <xf numFmtId="0" fontId="26" fillId="0" borderId="4" xfId="0" applyFont="1" applyBorder="1" applyAlignment="1">
      <alignment horizontal="left" vertical="center" wrapText="1"/>
    </xf>
    <xf numFmtId="0" fontId="26" fillId="0" borderId="63" xfId="0" applyFont="1" applyBorder="1" applyAlignment="1">
      <alignment horizontal="center" vertical="center"/>
    </xf>
    <xf numFmtId="0" fontId="26" fillId="0" borderId="18" xfId="0" applyFont="1" applyBorder="1" applyAlignment="1">
      <alignment horizontal="center" vertical="center"/>
    </xf>
    <xf numFmtId="0" fontId="26" fillId="0" borderId="51" xfId="0" applyFont="1" applyBorder="1" applyAlignment="1">
      <alignment horizontal="center" vertical="center"/>
    </xf>
    <xf numFmtId="0" fontId="25" fillId="0" borderId="33" xfId="0" applyFont="1" applyBorder="1" applyAlignment="1">
      <alignment horizontal="left" vertical="center"/>
    </xf>
    <xf numFmtId="0" fontId="25" fillId="0" borderId="7" xfId="0" applyFont="1" applyBorder="1" applyAlignment="1">
      <alignment horizontal="left" vertical="center"/>
    </xf>
    <xf numFmtId="0" fontId="25" fillId="0" borderId="4" xfId="0" applyFont="1" applyBorder="1" applyAlignment="1">
      <alignment horizontal="left" vertical="center"/>
    </xf>
    <xf numFmtId="49" fontId="25" fillId="0" borderId="33" xfId="0" applyNumberFormat="1" applyFont="1" applyBorder="1" applyAlignment="1">
      <alignment horizontal="center" vertical="center"/>
    </xf>
    <xf numFmtId="49" fontId="25" fillId="0" borderId="7" xfId="0" applyNumberFormat="1" applyFont="1" applyBorder="1" applyAlignment="1">
      <alignment horizontal="center" vertical="center"/>
    </xf>
    <xf numFmtId="49" fontId="25" fillId="0" borderId="4" xfId="0" applyNumberFormat="1" applyFont="1" applyBorder="1" applyAlignment="1">
      <alignment horizontal="center" vertical="center"/>
    </xf>
    <xf numFmtId="49" fontId="25" fillId="0" borderId="64" xfId="0" applyNumberFormat="1" applyFont="1" applyBorder="1" applyAlignment="1">
      <alignment horizontal="center" vertical="center"/>
    </xf>
    <xf numFmtId="49" fontId="25" fillId="0" borderId="65" xfId="0" applyNumberFormat="1" applyFont="1" applyBorder="1" applyAlignment="1">
      <alignment horizontal="center" vertical="center"/>
    </xf>
    <xf numFmtId="49" fontId="25" fillId="0" borderId="66" xfId="0" applyNumberFormat="1" applyFont="1" applyBorder="1" applyAlignment="1">
      <alignment horizontal="center" vertical="center"/>
    </xf>
    <xf numFmtId="0" fontId="54" fillId="0" borderId="32" xfId="0" applyFont="1" applyBorder="1" applyAlignment="1">
      <alignment horizontal="left" vertical="center"/>
    </xf>
    <xf numFmtId="0" fontId="54" fillId="0" borderId="34" xfId="0" applyFont="1" applyBorder="1" applyAlignment="1">
      <alignment horizontal="left" vertical="center"/>
    </xf>
    <xf numFmtId="0" fontId="54" fillId="0" borderId="31" xfId="0" applyFont="1" applyBorder="1" applyAlignment="1">
      <alignment horizontal="left" vertical="center"/>
    </xf>
    <xf numFmtId="0" fontId="13" fillId="0" borderId="48" xfId="0" applyFont="1" applyBorder="1" applyAlignment="1">
      <alignment horizontal="left" vertical="center"/>
    </xf>
    <xf numFmtId="0" fontId="13" fillId="0" borderId="31" xfId="0" applyFont="1" applyBorder="1" applyAlignment="1">
      <alignment horizontal="left" vertical="center"/>
    </xf>
    <xf numFmtId="14" fontId="13" fillId="0" borderId="34" xfId="0" applyNumberFormat="1" applyFont="1" applyBorder="1" applyAlignment="1">
      <alignment horizontal="center" vertical="center"/>
    </xf>
    <xf numFmtId="14" fontId="13" fillId="0" borderId="31" xfId="0" applyNumberFormat="1" applyFont="1" applyBorder="1" applyAlignment="1">
      <alignment horizontal="center" vertical="center"/>
    </xf>
    <xf numFmtId="0" fontId="15" fillId="5" borderId="5" xfId="1" applyFont="1" applyFill="1" applyBorder="1" applyAlignment="1">
      <alignment horizontal="center" vertical="center" wrapText="1"/>
    </xf>
    <xf numFmtId="0" fontId="15" fillId="5" borderId="6" xfId="1" applyFont="1" applyFill="1" applyBorder="1" applyAlignment="1">
      <alignment horizontal="center" vertical="center" wrapText="1"/>
    </xf>
    <xf numFmtId="0" fontId="15" fillId="5" borderId="15" xfId="1" applyFont="1" applyFill="1" applyBorder="1" applyAlignment="1">
      <alignment horizontal="center" vertical="center" wrapText="1"/>
    </xf>
    <xf numFmtId="0" fontId="15" fillId="5" borderId="11" xfId="1" applyFont="1" applyFill="1" applyBorder="1" applyAlignment="1">
      <alignment horizontal="center" vertical="center" wrapText="1"/>
    </xf>
    <xf numFmtId="0" fontId="5" fillId="3" borderId="21" xfId="1" applyFont="1" applyFill="1" applyBorder="1" applyAlignment="1">
      <alignment horizontal="center" vertical="center"/>
    </xf>
    <xf numFmtId="0" fontId="5" fillId="3" borderId="17" xfId="1" applyFont="1" applyFill="1" applyBorder="1" applyAlignment="1">
      <alignment horizontal="center" vertical="center"/>
    </xf>
    <xf numFmtId="0" fontId="5" fillId="3" borderId="22" xfId="1" applyFont="1" applyFill="1" applyBorder="1" applyAlignment="1">
      <alignment horizontal="center" vertical="center"/>
    </xf>
    <xf numFmtId="0" fontId="5" fillId="7" borderId="21" xfId="1" applyFont="1" applyFill="1" applyBorder="1" applyAlignment="1">
      <alignment horizontal="center" vertical="center"/>
    </xf>
    <xf numFmtId="0" fontId="5" fillId="7" borderId="17" xfId="1" applyFont="1" applyFill="1" applyBorder="1" applyAlignment="1">
      <alignment horizontal="center" vertical="center"/>
    </xf>
    <xf numFmtId="0" fontId="5" fillId="7" borderId="20" xfId="1" applyFont="1" applyFill="1" applyBorder="1" applyAlignment="1">
      <alignment horizontal="center" vertical="center"/>
    </xf>
    <xf numFmtId="0" fontId="5" fillId="6" borderId="21" xfId="1" applyFont="1" applyFill="1" applyBorder="1" applyAlignment="1">
      <alignment horizontal="center" vertical="center" wrapText="1"/>
    </xf>
    <xf numFmtId="0" fontId="5" fillId="6" borderId="17" xfId="1" applyFont="1" applyFill="1" applyBorder="1" applyAlignment="1">
      <alignment horizontal="center" vertical="center" wrapText="1"/>
    </xf>
    <xf numFmtId="0" fontId="5" fillId="6" borderId="20" xfId="1" applyFont="1" applyFill="1" applyBorder="1" applyAlignment="1">
      <alignment horizontal="center" vertical="center" wrapText="1"/>
    </xf>
    <xf numFmtId="0" fontId="11" fillId="2" borderId="51" xfId="0" applyFont="1" applyFill="1" applyBorder="1" applyAlignment="1">
      <alignment horizontal="center" vertical="center"/>
    </xf>
    <xf numFmtId="0" fontId="11" fillId="2" borderId="4" xfId="0" applyFont="1" applyFill="1" applyBorder="1" applyAlignment="1">
      <alignment horizontal="center" vertical="center"/>
    </xf>
    <xf numFmtId="0" fontId="25" fillId="0" borderId="1" xfId="0" applyFont="1" applyBorder="1" applyAlignment="1">
      <alignment horizontal="left" vertical="center"/>
    </xf>
    <xf numFmtId="49" fontId="25" fillId="0" borderId="63" xfId="0" applyNumberFormat="1" applyFont="1" applyBorder="1" applyAlignment="1">
      <alignment horizontal="center" vertical="center"/>
    </xf>
    <xf numFmtId="49" fontId="25" fillId="0" borderId="18" xfId="0" applyNumberFormat="1" applyFont="1" applyBorder="1" applyAlignment="1">
      <alignment horizontal="center" vertical="center"/>
    </xf>
    <xf numFmtId="49" fontId="25" fillId="0" borderId="51" xfId="0" applyNumberFormat="1" applyFont="1" applyBorder="1" applyAlignment="1">
      <alignment horizontal="center" vertical="center"/>
    </xf>
    <xf numFmtId="0" fontId="25" fillId="0" borderId="33" xfId="0" applyFont="1" applyBorder="1" applyAlignment="1">
      <alignment horizontal="left" vertical="center" wrapText="1"/>
    </xf>
    <xf numFmtId="0" fontId="25" fillId="0" borderId="7" xfId="0" applyFont="1" applyBorder="1" applyAlignment="1">
      <alignment horizontal="left" vertical="center" wrapText="1"/>
    </xf>
    <xf numFmtId="0" fontId="25" fillId="0" borderId="4" xfId="0" applyFont="1" applyBorder="1" applyAlignment="1">
      <alignment horizontal="left" vertical="center" wrapText="1"/>
    </xf>
    <xf numFmtId="0" fontId="26" fillId="0" borderId="7" xfId="0" applyFont="1" applyBorder="1" applyAlignment="1">
      <alignment horizontal="left" vertical="center"/>
    </xf>
    <xf numFmtId="0" fontId="49" fillId="0" borderId="33" xfId="0" applyFont="1" applyBorder="1" applyAlignment="1">
      <alignment horizontal="left" vertical="center" wrapText="1"/>
    </xf>
    <xf numFmtId="0" fontId="49" fillId="0" borderId="7" xfId="0" applyFont="1" applyBorder="1" applyAlignment="1">
      <alignment horizontal="left" vertical="center" wrapText="1"/>
    </xf>
    <xf numFmtId="0" fontId="49" fillId="0" borderId="6" xfId="0" applyFont="1" applyBorder="1" applyAlignment="1">
      <alignment horizontal="left" vertical="center" wrapText="1"/>
    </xf>
    <xf numFmtId="0" fontId="49" fillId="0" borderId="63" xfId="0" applyFont="1" applyBorder="1" applyAlignment="1">
      <alignment horizontal="center" vertical="center"/>
    </xf>
    <xf numFmtId="0" fontId="49" fillId="0" borderId="18" xfId="0" applyFont="1" applyBorder="1" applyAlignment="1">
      <alignment horizontal="center" vertical="center"/>
    </xf>
    <xf numFmtId="0" fontId="49" fillId="0" borderId="5" xfId="0" applyFont="1" applyBorder="1" applyAlignment="1">
      <alignment horizontal="center" vertical="center"/>
    </xf>
    <xf numFmtId="49" fontId="26" fillId="0" borderId="63" xfId="0" applyNumberFormat="1" applyFont="1" applyBorder="1" applyAlignment="1">
      <alignment horizontal="center" vertical="center"/>
    </xf>
    <xf numFmtId="49" fontId="26" fillId="0" borderId="18" xfId="0" applyNumberFormat="1" applyFont="1" applyBorder="1" applyAlignment="1">
      <alignment horizontal="center" vertical="center"/>
    </xf>
    <xf numFmtId="0" fontId="33" fillId="0" borderId="29" xfId="0" applyFont="1" applyBorder="1" applyAlignment="1">
      <alignment horizontal="center"/>
    </xf>
    <xf numFmtId="0" fontId="34" fillId="0" borderId="53" xfId="1" applyFont="1" applyBorder="1" applyAlignment="1">
      <alignment horizontal="center" vertical="top"/>
    </xf>
    <xf numFmtId="0" fontId="33" fillId="0" borderId="53" xfId="0" applyFont="1" applyBorder="1" applyAlignment="1">
      <alignment horizontal="center"/>
    </xf>
    <xf numFmtId="0" fontId="37" fillId="0" borderId="29" xfId="0" applyFont="1" applyBorder="1" applyAlignment="1">
      <alignment horizontal="center" vertical="center"/>
    </xf>
    <xf numFmtId="0" fontId="35" fillId="0" borderId="12" xfId="1" applyFont="1" applyBorder="1" applyAlignment="1">
      <alignment horizontal="left" vertical="center" wrapText="1"/>
    </xf>
    <xf numFmtId="0" fontId="35" fillId="0" borderId="13" xfId="1" applyFont="1" applyBorder="1" applyAlignment="1">
      <alignment horizontal="left" vertical="center" wrapText="1"/>
    </xf>
    <xf numFmtId="0" fontId="35" fillId="0" borderId="16" xfId="1" applyFont="1" applyBorder="1" applyAlignment="1">
      <alignment horizontal="left" vertical="center" wrapText="1"/>
    </xf>
    <xf numFmtId="0" fontId="33" fillId="0" borderId="12" xfId="1" applyFont="1" applyBorder="1" applyAlignment="1">
      <alignment horizontal="left" vertical="center" wrapText="1"/>
    </xf>
    <xf numFmtId="0" fontId="33" fillId="0" borderId="13" xfId="1" applyFont="1" applyBorder="1" applyAlignment="1">
      <alignment horizontal="left" vertical="center" wrapText="1"/>
    </xf>
    <xf numFmtId="0" fontId="33" fillId="0" borderId="16" xfId="1" applyFont="1" applyBorder="1" applyAlignment="1">
      <alignment horizontal="left" vertical="center" wrapText="1"/>
    </xf>
    <xf numFmtId="0" fontId="33" fillId="13" borderId="12" xfId="1" applyFont="1" applyFill="1" applyBorder="1" applyAlignment="1">
      <alignment horizontal="left" vertical="center" wrapText="1"/>
    </xf>
    <xf numFmtId="0" fontId="33" fillId="13" borderId="13" xfId="1" applyFont="1" applyFill="1" applyBorder="1" applyAlignment="1">
      <alignment horizontal="left" vertical="center" wrapText="1"/>
    </xf>
    <xf numFmtId="0" fontId="32" fillId="10" borderId="23" xfId="0" applyFont="1" applyFill="1" applyBorder="1" applyAlignment="1">
      <alignment horizontal="left" vertical="center"/>
    </xf>
    <xf numFmtId="0" fontId="32" fillId="10" borderId="24" xfId="0" applyFont="1" applyFill="1" applyBorder="1" applyAlignment="1">
      <alignment horizontal="left" vertical="center"/>
    </xf>
    <xf numFmtId="0" fontId="32" fillId="10" borderId="25" xfId="0" applyFont="1" applyFill="1" applyBorder="1" applyAlignment="1">
      <alignment horizontal="left" vertical="center"/>
    </xf>
    <xf numFmtId="0" fontId="32" fillId="8" borderId="45" xfId="0" applyFont="1" applyFill="1" applyBorder="1" applyAlignment="1">
      <alignment horizontal="center" vertical="center"/>
    </xf>
    <xf numFmtId="0" fontId="32" fillId="8" borderId="46" xfId="0" applyFont="1" applyFill="1" applyBorder="1" applyAlignment="1">
      <alignment horizontal="center" vertical="center"/>
    </xf>
    <xf numFmtId="0" fontId="32" fillId="8" borderId="47" xfId="0" applyFont="1" applyFill="1" applyBorder="1" applyAlignment="1">
      <alignment horizontal="center" vertical="center"/>
    </xf>
    <xf numFmtId="0" fontId="32" fillId="10" borderId="54" xfId="0" applyFont="1" applyFill="1" applyBorder="1" applyAlignment="1">
      <alignment horizontal="left" vertical="center"/>
    </xf>
    <xf numFmtId="0" fontId="32" fillId="10" borderId="55" xfId="0" applyFont="1" applyFill="1" applyBorder="1" applyAlignment="1">
      <alignment horizontal="left" vertical="center"/>
    </xf>
    <xf numFmtId="0" fontId="33" fillId="18" borderId="12" xfId="1" applyFont="1" applyFill="1" applyBorder="1" applyAlignment="1">
      <alignment horizontal="left" vertical="center" wrapText="1"/>
    </xf>
    <xf numFmtId="0" fontId="33" fillId="18" borderId="13" xfId="1" applyFont="1" applyFill="1" applyBorder="1" applyAlignment="1">
      <alignment horizontal="left" vertical="center" wrapText="1"/>
    </xf>
    <xf numFmtId="0" fontId="33" fillId="18" borderId="16" xfId="1" applyFont="1" applyFill="1" applyBorder="1" applyAlignment="1">
      <alignment horizontal="left" vertical="center" wrapText="1"/>
    </xf>
    <xf numFmtId="0" fontId="32" fillId="10" borderId="28" xfId="0" applyFont="1" applyFill="1" applyBorder="1" applyAlignment="1">
      <alignment horizontal="left" vertical="center"/>
    </xf>
    <xf numFmtId="0" fontId="32" fillId="10" borderId="29" xfId="0" applyFont="1" applyFill="1" applyBorder="1" applyAlignment="1">
      <alignment horizontal="left" vertical="center"/>
    </xf>
    <xf numFmtId="0" fontId="32" fillId="10" borderId="30" xfId="0" applyFont="1" applyFill="1" applyBorder="1" applyAlignment="1">
      <alignment horizontal="left" vertical="center"/>
    </xf>
    <xf numFmtId="0" fontId="34" fillId="0" borderId="53" xfId="1" applyFont="1" applyBorder="1" applyAlignment="1">
      <alignment horizontal="center" vertical="center"/>
    </xf>
    <xf numFmtId="0" fontId="33" fillId="0" borderId="56" xfId="0" applyFont="1" applyBorder="1" applyAlignment="1">
      <alignment horizontal="center"/>
    </xf>
    <xf numFmtId="0" fontId="33" fillId="0" borderId="57" xfId="0" applyFont="1" applyBorder="1" applyAlignment="1">
      <alignment horizontal="center"/>
    </xf>
    <xf numFmtId="0" fontId="33" fillId="0" borderId="58" xfId="0" applyFont="1" applyBorder="1" applyAlignment="1">
      <alignment horizontal="center"/>
    </xf>
    <xf numFmtId="0" fontId="33" fillId="0" borderId="59" xfId="0" applyFont="1" applyBorder="1" applyAlignment="1">
      <alignment horizontal="center"/>
    </xf>
    <xf numFmtId="0" fontId="33" fillId="0" borderId="60" xfId="0" applyFont="1" applyBorder="1" applyAlignment="1">
      <alignment horizontal="center"/>
    </xf>
    <xf numFmtId="0" fontId="0" fillId="0" borderId="33" xfId="0" applyBorder="1" applyAlignment="1">
      <alignment horizontal="left" vertical="center" wrapText="1"/>
    </xf>
    <xf numFmtId="0" fontId="0" fillId="0" borderId="7" xfId="0" applyBorder="1" applyAlignment="1">
      <alignment horizontal="left" vertical="center" wrapText="1"/>
    </xf>
    <xf numFmtId="0" fontId="0" fillId="0" borderId="4" xfId="0" applyBorder="1" applyAlignment="1">
      <alignment horizontal="left" vertical="center" wrapText="1"/>
    </xf>
    <xf numFmtId="0" fontId="17" fillId="14" borderId="12" xfId="2" applyFont="1" applyFill="1" applyBorder="1" applyAlignment="1">
      <alignment horizontal="left" vertical="center" wrapText="1"/>
    </xf>
    <xf numFmtId="0" fontId="17" fillId="14" borderId="13" xfId="2" applyFont="1" applyFill="1" applyBorder="1" applyAlignment="1">
      <alignment horizontal="left" vertical="center" wrapText="1"/>
    </xf>
    <xf numFmtId="0" fontId="17" fillId="14" borderId="16" xfId="2" applyFont="1" applyFill="1" applyBorder="1" applyAlignment="1">
      <alignment horizontal="left" vertical="center" wrapText="1"/>
    </xf>
    <xf numFmtId="0" fontId="20" fillId="15" borderId="12" xfId="2" applyFont="1" applyFill="1" applyBorder="1" applyAlignment="1">
      <alignment horizontal="left" vertical="center" wrapText="1"/>
    </xf>
    <xf numFmtId="0" fontId="20" fillId="15" borderId="13" xfId="2" applyFont="1" applyFill="1" applyBorder="1" applyAlignment="1">
      <alignment horizontal="left" vertical="center" wrapText="1"/>
    </xf>
    <xf numFmtId="0" fontId="20" fillId="15" borderId="16" xfId="2" applyFont="1" applyFill="1" applyBorder="1" applyAlignment="1">
      <alignment horizontal="left" vertical="center" wrapText="1"/>
    </xf>
    <xf numFmtId="0" fontId="20" fillId="15" borderId="35" xfId="2" applyFont="1" applyFill="1" applyBorder="1" applyAlignment="1">
      <alignment horizontal="center" vertical="center"/>
    </xf>
    <xf numFmtId="0" fontId="20" fillId="15" borderId="36" xfId="2" applyFont="1" applyFill="1" applyBorder="1" applyAlignment="1">
      <alignment horizontal="center" vertical="center"/>
    </xf>
    <xf numFmtId="0" fontId="20" fillId="15" borderId="37" xfId="2" applyFont="1" applyFill="1" applyBorder="1" applyAlignment="1">
      <alignment horizontal="center" vertical="center"/>
    </xf>
    <xf numFmtId="0" fontId="27" fillId="0" borderId="43" xfId="1" applyFont="1" applyBorder="1" applyAlignment="1">
      <alignment vertical="center" wrapText="1"/>
    </xf>
    <xf numFmtId="0" fontId="16" fillId="16" borderId="0" xfId="1" applyFont="1" applyFill="1" applyAlignment="1">
      <alignment horizontal="center" vertical="center"/>
    </xf>
    <xf numFmtId="0" fontId="25" fillId="0" borderId="12" xfId="1" applyFont="1" applyBorder="1" applyAlignment="1">
      <alignment horizontal="left" vertical="center" wrapText="1"/>
    </xf>
    <xf numFmtId="0" fontId="25" fillId="0" borderId="13" xfId="1" applyFont="1" applyBorder="1" applyAlignment="1">
      <alignment horizontal="left" vertical="center" wrapText="1"/>
    </xf>
    <xf numFmtId="0" fontId="25" fillId="0" borderId="16" xfId="1" applyFont="1" applyBorder="1" applyAlignment="1">
      <alignment horizontal="left" vertical="center" wrapText="1"/>
    </xf>
    <xf numFmtId="0" fontId="16" fillId="17" borderId="0" xfId="1" applyFont="1" applyFill="1" applyAlignment="1">
      <alignment horizontal="center" vertical="center"/>
    </xf>
  </cellXfs>
  <cellStyles count="3">
    <cellStyle name="Normal" xfId="0" builtinId="0"/>
    <cellStyle name="Normal 2" xfId="1" xr:uid="{00000000-0005-0000-0000-000001000000}"/>
    <cellStyle name="Normal 6" xfId="2" xr:uid="{00000000-0005-0000-0000-000002000000}"/>
  </cellStyles>
  <dxfs count="63">
    <dxf>
      <fill>
        <patternFill>
          <bgColor rgb="FF00B050"/>
        </patternFill>
      </fill>
    </dxf>
    <dxf>
      <fill>
        <patternFill>
          <bgColor rgb="FF00B050"/>
        </patternFill>
      </fill>
    </dxf>
    <dxf>
      <fill>
        <patternFill>
          <bgColor rgb="FFC000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C0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C00000"/>
        </patternFill>
      </fill>
    </dxf>
    <dxf>
      <fill>
        <patternFill>
          <bgColor rgb="FFFF0000"/>
        </patternFill>
      </fill>
    </dxf>
    <dxf>
      <fill>
        <patternFill>
          <bgColor rgb="FF92D050"/>
        </patternFill>
      </fill>
    </dxf>
    <dxf>
      <fill>
        <patternFill>
          <bgColor rgb="FFFFC000"/>
        </patternFill>
      </fill>
    </dxf>
    <dxf>
      <fill>
        <patternFill>
          <bgColor rgb="FF00B050"/>
        </patternFill>
      </fill>
    </dxf>
    <dxf>
      <fill>
        <patternFill>
          <bgColor rgb="FFFFC000"/>
        </patternFill>
      </fill>
    </dxf>
    <dxf>
      <fill>
        <patternFill>
          <bgColor rgb="FFC00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C00000"/>
        </patternFill>
      </fill>
    </dxf>
    <dxf>
      <fill>
        <patternFill>
          <bgColor rgb="FFFFC000"/>
        </patternFill>
      </fill>
    </dxf>
    <dxf>
      <fill>
        <patternFill>
          <bgColor rgb="FF00B050"/>
        </patternFill>
      </fill>
    </dxf>
    <dxf>
      <fill>
        <patternFill>
          <bgColor rgb="FF00B05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FF0000"/>
        </patternFill>
      </fill>
    </dxf>
    <dxf>
      <fill>
        <patternFill>
          <bgColor rgb="FF92D050"/>
        </patternFill>
      </fill>
    </dxf>
    <dxf>
      <fill>
        <patternFill>
          <bgColor rgb="FFC00000"/>
        </patternFill>
      </fill>
    </dxf>
    <dxf>
      <fill>
        <patternFill>
          <bgColor rgb="FFFFC000"/>
        </patternFill>
      </fill>
    </dxf>
    <dxf>
      <fill>
        <patternFill>
          <bgColor rgb="FFFFC000"/>
        </patternFill>
      </fill>
    </dxf>
    <dxf>
      <fill>
        <patternFill>
          <bgColor rgb="FF92D050"/>
        </patternFill>
      </fill>
    </dxf>
    <dxf>
      <fill>
        <patternFill>
          <bgColor rgb="FFFF0000"/>
        </patternFill>
      </fill>
    </dxf>
    <dxf>
      <fill>
        <patternFill>
          <bgColor rgb="FFC000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C00000"/>
        </patternFill>
      </fill>
    </dxf>
    <dxf>
      <fill>
        <patternFill>
          <bgColor rgb="FF00B050"/>
        </patternFill>
      </fill>
    </dxf>
  </dxfs>
  <tableStyles count="0" defaultTableStyle="TableStyleMedium9" defaultPivotStyle="PivotStyleLight16"/>
  <colors>
    <mruColors>
      <color rgb="FFB6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63500</xdr:colOff>
      <xdr:row>0</xdr:row>
      <xdr:rowOff>101600</xdr:rowOff>
    </xdr:from>
    <xdr:to>
      <xdr:col>1</xdr:col>
      <xdr:colOff>1692681</xdr:colOff>
      <xdr:row>0</xdr:row>
      <xdr:rowOff>1384300</xdr:rowOff>
    </xdr:to>
    <xdr:pic>
      <xdr:nvPicPr>
        <xdr:cNvPr id="4" name="Resim 3">
          <a:extLst>
            <a:ext uri="{FF2B5EF4-FFF2-40B4-BE49-F238E27FC236}">
              <a16:creationId xmlns:a16="http://schemas.microsoft.com/office/drawing/2014/main" id="{07E9C43C-9556-4DE7-9F03-7D4FD1973686}"/>
            </a:ext>
          </a:extLst>
        </xdr:cNvPr>
        <xdr:cNvPicPr>
          <a:picLocks noChangeAspect="1"/>
        </xdr:cNvPicPr>
      </xdr:nvPicPr>
      <xdr:blipFill>
        <a:blip xmlns:r="http://schemas.openxmlformats.org/officeDocument/2006/relationships" r:embed="rId1"/>
        <a:stretch>
          <a:fillRect/>
        </a:stretch>
      </xdr:blipFill>
      <xdr:spPr>
        <a:xfrm>
          <a:off x="63500" y="101600"/>
          <a:ext cx="2551201" cy="1282700"/>
        </a:xfrm>
        <a:prstGeom prst="rect">
          <a:avLst/>
        </a:prstGeom>
      </xdr:spPr>
    </xdr:pic>
    <xdr:clientData/>
  </xdr:twoCellAnchor>
  <xdr:twoCellAnchor editAs="oneCell">
    <xdr:from>
      <xdr:col>29</xdr:col>
      <xdr:colOff>357208</xdr:colOff>
      <xdr:row>0</xdr:row>
      <xdr:rowOff>106016</xdr:rowOff>
    </xdr:from>
    <xdr:to>
      <xdr:col>34</xdr:col>
      <xdr:colOff>686074</xdr:colOff>
      <xdr:row>0</xdr:row>
      <xdr:rowOff>1415891</xdr:rowOff>
    </xdr:to>
    <xdr:pic>
      <xdr:nvPicPr>
        <xdr:cNvPr id="5" name="Resim 4">
          <a:extLst>
            <a:ext uri="{FF2B5EF4-FFF2-40B4-BE49-F238E27FC236}">
              <a16:creationId xmlns:a16="http://schemas.microsoft.com/office/drawing/2014/main" id="{0834DC90-1534-4E5B-AED1-379D4193F06A}"/>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4915" t="2728" r="5589" b="31749"/>
        <a:stretch/>
      </xdr:blipFill>
      <xdr:spPr>
        <a:xfrm>
          <a:off x="24901228" y="106016"/>
          <a:ext cx="3453066" cy="1309875"/>
        </a:xfrm>
        <a:prstGeom prst="rect">
          <a:avLst/>
        </a:prstGeom>
        <a:ln>
          <a:noFill/>
        </a:ln>
      </xdr:spPr>
    </xdr:pic>
    <xdr:clientData/>
  </xdr:twoCellAnchor>
  <xdr:twoCellAnchor editAs="oneCell">
    <xdr:from>
      <xdr:col>1</xdr:col>
      <xdr:colOff>0</xdr:colOff>
      <xdr:row>2</xdr:row>
      <xdr:rowOff>0</xdr:rowOff>
    </xdr:from>
    <xdr:to>
      <xdr:col>1</xdr:col>
      <xdr:colOff>943107</xdr:colOff>
      <xdr:row>4</xdr:row>
      <xdr:rowOff>298337</xdr:rowOff>
    </xdr:to>
    <xdr:pic>
      <xdr:nvPicPr>
        <xdr:cNvPr id="2" name="Resim 1">
          <a:extLst>
            <a:ext uri="{FF2B5EF4-FFF2-40B4-BE49-F238E27FC236}">
              <a16:creationId xmlns:a16="http://schemas.microsoft.com/office/drawing/2014/main" id="{4B2C46D5-3F64-4633-8F50-84C3764FDBD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35182" y="1685636"/>
          <a:ext cx="943107" cy="9333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213633</xdr:colOff>
      <xdr:row>7</xdr:row>
      <xdr:rowOff>250372</xdr:rowOff>
    </xdr:from>
    <xdr:to>
      <xdr:col>4</xdr:col>
      <xdr:colOff>527398</xdr:colOff>
      <xdr:row>8</xdr:row>
      <xdr:rowOff>152400</xdr:rowOff>
    </xdr:to>
    <xdr:sp macro="" textlink="">
      <xdr:nvSpPr>
        <xdr:cNvPr id="2" name="Right Arrow 1">
          <a:extLst>
            <a:ext uri="{FF2B5EF4-FFF2-40B4-BE49-F238E27FC236}">
              <a16:creationId xmlns:a16="http://schemas.microsoft.com/office/drawing/2014/main" id="{00000000-0008-0000-0400-000002000000}"/>
            </a:ext>
          </a:extLst>
        </xdr:cNvPr>
        <xdr:cNvSpPr/>
      </xdr:nvSpPr>
      <xdr:spPr bwMode="ltGray">
        <a:xfrm>
          <a:off x="6538233" y="3726997"/>
          <a:ext cx="313765" cy="216353"/>
        </a:xfrm>
        <a:prstGeom prst="rightArrow">
          <a:avLst/>
        </a:prstGeom>
        <a:ln>
          <a:solidFill>
            <a:schemeClr val="accent2">
              <a:lumMod val="50000"/>
            </a:schemeClr>
          </a:solidFill>
        </a:ln>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endParaRPr lang="en-US" sz="1100" dirty="0" err="1">
            <a:solidFill>
              <a:schemeClr val="bg1"/>
            </a:solidFill>
            <a:latin typeface="Georgia"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2"/>
  <sheetViews>
    <sheetView showGridLines="0" tabSelected="1" zoomScale="55" zoomScaleNormal="55" workbookViewId="0">
      <selection sqref="A1:AI1"/>
    </sheetView>
  </sheetViews>
  <sheetFormatPr defaultColWidth="9.08984375" defaultRowHeight="14.5" x14ac:dyDescent="0.35"/>
  <cols>
    <col min="1" max="1" width="13.453125" customWidth="1"/>
    <col min="2" max="2" width="46.54296875" bestFit="1" customWidth="1"/>
    <col min="3" max="3" width="12.36328125" style="101" customWidth="1"/>
    <col min="4" max="4" width="38" bestFit="1" customWidth="1"/>
    <col min="5" max="5" width="11.54296875" style="111" bestFit="1" customWidth="1"/>
    <col min="6" max="6" width="14" bestFit="1" customWidth="1"/>
    <col min="7" max="7" width="2.453125" customWidth="1"/>
    <col min="9" max="9" width="10.54296875" customWidth="1"/>
    <col min="11" max="11" width="10" customWidth="1"/>
    <col min="12" max="12" width="32" bestFit="1" customWidth="1"/>
    <col min="14" max="14" width="26.1796875" bestFit="1" customWidth="1"/>
    <col min="15" max="15" width="16.36328125" customWidth="1"/>
    <col min="16" max="16" width="11.6328125" style="101" bestFit="1" customWidth="1"/>
    <col min="17" max="17" width="20.1796875" bestFit="1" customWidth="1"/>
    <col min="18" max="18" width="5" customWidth="1"/>
    <col min="19" max="19" width="10.453125" bestFit="1" customWidth="1"/>
    <col min="20" max="20" width="18.90625" customWidth="1"/>
    <col min="21" max="21" width="14" bestFit="1" customWidth="1"/>
    <col min="22" max="22" width="11.453125" bestFit="1" customWidth="1"/>
    <col min="23" max="23" width="15.6328125" bestFit="1" customWidth="1"/>
    <col min="24" max="24" width="2.36328125" customWidth="1"/>
    <col min="25" max="27" width="15.81640625" customWidth="1"/>
    <col min="28" max="28" width="2" customWidth="1"/>
    <col min="35" max="35" width="13.453125" customWidth="1"/>
  </cols>
  <sheetData>
    <row r="1" spans="1:35" s="183" customFormat="1" ht="117.9" customHeight="1" thickBot="1" x14ac:dyDescent="0.35">
      <c r="A1" s="190"/>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2"/>
    </row>
    <row r="2" spans="1:35" ht="15" thickTop="1" x14ac:dyDescent="0.35"/>
    <row r="3" spans="1:35" ht="27.9" customHeight="1" x14ac:dyDescent="0.35">
      <c r="B3" s="188" t="s">
        <v>451</v>
      </c>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6" t="s">
        <v>452</v>
      </c>
      <c r="AF3" s="186"/>
      <c r="AG3" s="186"/>
      <c r="AH3" s="193" t="s">
        <v>453</v>
      </c>
      <c r="AI3" s="193"/>
    </row>
    <row r="4" spans="1:35" ht="23.15" customHeight="1" x14ac:dyDescent="0.35">
      <c r="B4" s="189"/>
      <c r="C4" s="189"/>
      <c r="D4" s="189"/>
      <c r="E4" s="189"/>
      <c r="F4" s="189"/>
      <c r="G4" s="189"/>
      <c r="H4" s="189"/>
      <c r="I4" s="189"/>
      <c r="J4" s="189"/>
      <c r="K4" s="189"/>
      <c r="L4" s="189"/>
      <c r="M4" s="189"/>
      <c r="N4" s="189"/>
      <c r="O4" s="189"/>
      <c r="P4" s="189"/>
      <c r="Q4" s="189"/>
      <c r="R4" s="189"/>
      <c r="S4" s="189"/>
      <c r="T4" s="189"/>
      <c r="U4" s="189"/>
      <c r="V4" s="189"/>
      <c r="W4" s="189"/>
      <c r="X4" s="189"/>
      <c r="Y4" s="189"/>
      <c r="Z4" s="189"/>
      <c r="AA4" s="189"/>
      <c r="AB4" s="189"/>
      <c r="AC4" s="189"/>
      <c r="AD4" s="189"/>
      <c r="AE4" s="186" t="s">
        <v>454</v>
      </c>
      <c r="AF4" s="186"/>
      <c r="AG4" s="186"/>
      <c r="AH4" s="194">
        <v>43137</v>
      </c>
      <c r="AI4" s="193"/>
    </row>
    <row r="5" spans="1:35" ht="24" customHeight="1" x14ac:dyDescent="0.35">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6" t="s">
        <v>455</v>
      </c>
      <c r="AF5" s="186"/>
      <c r="AG5" s="186"/>
      <c r="AH5" s="193" t="s">
        <v>458</v>
      </c>
      <c r="AI5" s="193"/>
    </row>
    <row r="6" spans="1:35" ht="24" customHeight="1" x14ac:dyDescent="0.35">
      <c r="B6" s="189"/>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89"/>
      <c r="AE6" s="186" t="s">
        <v>456</v>
      </c>
      <c r="AF6" s="186"/>
      <c r="AG6" s="186"/>
      <c r="AH6" s="187" t="s">
        <v>457</v>
      </c>
      <c r="AI6" s="187"/>
    </row>
    <row r="7" spans="1:35" ht="4.75" customHeight="1" thickBot="1" x14ac:dyDescent="0.4"/>
    <row r="8" spans="1:35" ht="38.4" customHeight="1" x14ac:dyDescent="0.35">
      <c r="A8" s="75" t="s">
        <v>122</v>
      </c>
      <c r="B8" s="76"/>
      <c r="C8" s="102"/>
      <c r="D8" s="76"/>
      <c r="E8" s="112"/>
      <c r="F8" s="76"/>
      <c r="G8" s="76"/>
      <c r="H8" s="76"/>
      <c r="I8" s="76"/>
      <c r="J8" s="76"/>
      <c r="K8" s="76"/>
      <c r="L8" s="76"/>
      <c r="M8" s="76"/>
      <c r="N8" s="76"/>
      <c r="O8" s="76"/>
      <c r="P8" s="102"/>
      <c r="Q8" s="76"/>
      <c r="R8" s="76"/>
      <c r="S8" s="76"/>
      <c r="T8" s="76"/>
      <c r="U8" s="76"/>
      <c r="V8" s="76"/>
      <c r="W8" s="76"/>
      <c r="X8" s="76"/>
      <c r="Y8" s="76"/>
      <c r="Z8" s="76"/>
      <c r="AA8" s="76"/>
      <c r="AB8" s="76"/>
      <c r="AC8" s="76"/>
      <c r="AD8" s="76"/>
      <c r="AE8" s="76"/>
      <c r="AF8" s="76"/>
      <c r="AG8" s="76"/>
      <c r="AH8" s="76"/>
      <c r="AI8" s="77"/>
    </row>
    <row r="9" spans="1:35" ht="33.75" customHeight="1" x14ac:dyDescent="0.35">
      <c r="A9" s="218" t="s">
        <v>49</v>
      </c>
      <c r="B9" s="219"/>
      <c r="C9" s="184" t="s">
        <v>154</v>
      </c>
      <c r="D9" s="185"/>
      <c r="E9" s="113"/>
      <c r="F9" s="11"/>
      <c r="G9" s="4"/>
      <c r="H9" s="33"/>
      <c r="I9" s="38"/>
      <c r="J9" s="38"/>
      <c r="K9" s="38"/>
      <c r="L9" s="38"/>
      <c r="M9" s="38"/>
      <c r="N9" s="38"/>
      <c r="O9" s="38"/>
      <c r="P9" s="121"/>
      <c r="Q9" s="38"/>
      <c r="R9" s="38"/>
      <c r="S9" s="38"/>
      <c r="T9" s="38"/>
      <c r="U9" s="38"/>
      <c r="V9" s="38"/>
      <c r="W9" s="38"/>
      <c r="X9" s="38"/>
      <c r="Y9" s="38"/>
      <c r="Z9" s="38"/>
      <c r="AA9" s="38"/>
      <c r="AB9" s="38"/>
      <c r="AC9" s="38"/>
      <c r="AD9" s="38"/>
      <c r="AE9" s="38"/>
      <c r="AF9" s="38"/>
      <c r="AG9" s="38"/>
      <c r="AH9" s="38"/>
      <c r="AI9" s="78"/>
    </row>
    <row r="10" spans="1:35" ht="32.25" customHeight="1" x14ac:dyDescent="0.6">
      <c r="A10" s="218" t="s">
        <v>52</v>
      </c>
      <c r="B10" s="219"/>
      <c r="C10" s="215" t="s">
        <v>449</v>
      </c>
      <c r="D10" s="216"/>
      <c r="E10" s="216"/>
      <c r="F10" s="217"/>
      <c r="G10" s="4"/>
      <c r="H10" s="35"/>
      <c r="I10" s="73" t="s">
        <v>123</v>
      </c>
      <c r="J10" s="34"/>
      <c r="K10" s="34"/>
      <c r="L10" s="34"/>
      <c r="M10" s="34"/>
      <c r="N10" s="34"/>
      <c r="O10" s="34"/>
      <c r="P10" s="122"/>
      <c r="Q10" s="34"/>
      <c r="R10" s="34"/>
      <c r="S10" s="34"/>
      <c r="T10" s="34"/>
      <c r="U10" s="34"/>
      <c r="V10" s="34"/>
      <c r="W10" s="34"/>
      <c r="X10" s="34"/>
      <c r="Y10" s="34"/>
      <c r="Z10" s="34"/>
      <c r="AA10" s="34"/>
      <c r="AB10" s="34"/>
      <c r="AC10" s="34"/>
      <c r="AD10" s="34"/>
      <c r="AE10" s="34"/>
      <c r="AF10" s="34"/>
      <c r="AG10" s="34"/>
      <c r="AH10" s="34"/>
      <c r="AI10" s="79"/>
    </row>
    <row r="11" spans="1:35" ht="24.75" customHeight="1" x14ac:dyDescent="0.35">
      <c r="A11" s="218" t="s">
        <v>50</v>
      </c>
      <c r="B11" s="219"/>
      <c r="C11" s="74" t="s">
        <v>153</v>
      </c>
      <c r="D11" s="185" t="s">
        <v>51</v>
      </c>
      <c r="E11" s="220" t="s">
        <v>450</v>
      </c>
      <c r="F11" s="221"/>
      <c r="G11" s="4"/>
      <c r="H11" s="36"/>
      <c r="I11" s="37"/>
      <c r="J11" s="37"/>
      <c r="K11" s="37"/>
      <c r="L11" s="37"/>
      <c r="M11" s="37"/>
      <c r="N11" s="37"/>
      <c r="O11" s="37"/>
      <c r="P11" s="123"/>
      <c r="Q11" s="37"/>
      <c r="R11" s="37"/>
      <c r="S11" s="37"/>
      <c r="T11" s="37"/>
      <c r="U11" s="37"/>
      <c r="V11" s="37"/>
      <c r="W11" s="37"/>
      <c r="X11" s="37"/>
      <c r="Y11" s="37"/>
      <c r="Z11" s="37"/>
      <c r="AA11" s="37"/>
      <c r="AB11" s="37"/>
      <c r="AC11" s="37"/>
      <c r="AD11" s="37"/>
      <c r="AE11" s="37"/>
      <c r="AF11" s="37"/>
      <c r="AG11" s="37"/>
      <c r="AH11" s="37"/>
      <c r="AI11" s="80"/>
    </row>
    <row r="12" spans="1:35" ht="29.4" customHeight="1" thickBot="1" x14ac:dyDescent="0.4">
      <c r="A12" s="235" t="s">
        <v>22</v>
      </c>
      <c r="B12" s="236"/>
      <c r="C12" s="236"/>
      <c r="D12" s="236"/>
      <c r="E12" s="236"/>
      <c r="F12" s="236"/>
      <c r="G12" s="4"/>
      <c r="H12" s="226" t="s">
        <v>25</v>
      </c>
      <c r="I12" s="227"/>
      <c r="J12" s="227"/>
      <c r="K12" s="227"/>
      <c r="L12" s="227"/>
      <c r="M12" s="227"/>
      <c r="N12" s="227"/>
      <c r="O12" s="227"/>
      <c r="P12" s="227"/>
      <c r="Q12" s="228"/>
      <c r="R12" s="4"/>
      <c r="S12" s="222" t="s">
        <v>30</v>
      </c>
      <c r="T12" s="223"/>
      <c r="U12" s="223"/>
      <c r="V12" s="224"/>
      <c r="W12" s="225"/>
      <c r="X12" s="4"/>
      <c r="Y12" s="229" t="s">
        <v>43</v>
      </c>
      <c r="Z12" s="230"/>
      <c r="AA12" s="231"/>
      <c r="AB12" s="10"/>
      <c r="AC12" s="232" t="s">
        <v>35</v>
      </c>
      <c r="AD12" s="233"/>
      <c r="AE12" s="233"/>
      <c r="AF12" s="233"/>
      <c r="AG12" s="233"/>
      <c r="AH12" s="233"/>
      <c r="AI12" s="234"/>
    </row>
    <row r="13" spans="1:35" ht="139.5" customHeight="1" x14ac:dyDescent="0.35">
      <c r="A13" s="6" t="s">
        <v>23</v>
      </c>
      <c r="B13" s="7" t="s">
        <v>24</v>
      </c>
      <c r="C13" s="7" t="s">
        <v>17</v>
      </c>
      <c r="D13" s="7" t="s">
        <v>47</v>
      </c>
      <c r="E13" s="20" t="s">
        <v>48</v>
      </c>
      <c r="F13" s="20" t="s">
        <v>54</v>
      </c>
      <c r="G13" s="3"/>
      <c r="H13" s="16" t="s">
        <v>16</v>
      </c>
      <c r="I13" s="17" t="s">
        <v>15</v>
      </c>
      <c r="J13" s="12" t="s">
        <v>18</v>
      </c>
      <c r="K13" s="12" t="s">
        <v>19</v>
      </c>
      <c r="L13" s="12" t="s">
        <v>20</v>
      </c>
      <c r="M13" s="17" t="s">
        <v>21</v>
      </c>
      <c r="N13" s="12" t="s">
        <v>26</v>
      </c>
      <c r="O13" s="17" t="s">
        <v>27</v>
      </c>
      <c r="P13" s="12" t="s">
        <v>28</v>
      </c>
      <c r="Q13" s="12" t="s">
        <v>29</v>
      </c>
      <c r="R13" s="3"/>
      <c r="S13" s="18" t="s">
        <v>31</v>
      </c>
      <c r="T13" s="13" t="s">
        <v>32</v>
      </c>
      <c r="U13" s="13" t="s">
        <v>33</v>
      </c>
      <c r="V13" s="13" t="s">
        <v>91</v>
      </c>
      <c r="W13" s="13" t="s">
        <v>34</v>
      </c>
      <c r="X13" s="4"/>
      <c r="Y13" s="19" t="s">
        <v>44</v>
      </c>
      <c r="Z13" s="14" t="s">
        <v>45</v>
      </c>
      <c r="AA13" s="15" t="s">
        <v>46</v>
      </c>
      <c r="AB13" s="5"/>
      <c r="AC13" s="8" t="s">
        <v>36</v>
      </c>
      <c r="AD13" s="8" t="s">
        <v>37</v>
      </c>
      <c r="AE13" s="8" t="s">
        <v>38</v>
      </c>
      <c r="AF13" s="8" t="s">
        <v>39</v>
      </c>
      <c r="AG13" s="8" t="s">
        <v>40</v>
      </c>
      <c r="AH13" s="8" t="s">
        <v>41</v>
      </c>
      <c r="AI13" s="81" t="s">
        <v>42</v>
      </c>
    </row>
    <row r="14" spans="1:35" ht="16.5" customHeight="1" x14ac:dyDescent="0.35">
      <c r="A14" s="115">
        <v>1</v>
      </c>
      <c r="B14" s="116" t="s">
        <v>155</v>
      </c>
      <c r="C14" s="117"/>
      <c r="D14" s="22"/>
      <c r="E14" s="109"/>
      <c r="F14" s="109"/>
      <c r="G14" s="9"/>
      <c r="H14" s="175"/>
      <c r="I14" s="175"/>
      <c r="J14" s="176"/>
      <c r="K14" s="176"/>
      <c r="L14" s="24"/>
      <c r="M14" s="25"/>
      <c r="N14" s="26"/>
      <c r="O14" s="26"/>
      <c r="P14" s="177"/>
      <c r="Q14" s="178"/>
      <c r="R14" s="9"/>
      <c r="S14" s="27"/>
      <c r="T14" s="22"/>
      <c r="U14" s="22"/>
      <c r="V14" s="22"/>
      <c r="W14" s="22"/>
      <c r="X14" s="28"/>
      <c r="Y14" s="24"/>
      <c r="Z14" s="29"/>
      <c r="AA14" s="29"/>
      <c r="AB14" s="30"/>
      <c r="AC14" s="22"/>
      <c r="AD14" s="22"/>
      <c r="AE14" s="22"/>
      <c r="AF14" s="22"/>
      <c r="AG14" s="22"/>
      <c r="AH14" s="22"/>
      <c r="AI14" s="82"/>
    </row>
    <row r="15" spans="1:35" ht="16.5" customHeight="1" x14ac:dyDescent="0.35">
      <c r="A15" s="137">
        <v>1.1000000000000001</v>
      </c>
      <c r="B15" s="138" t="s">
        <v>156</v>
      </c>
      <c r="C15" s="104"/>
      <c r="D15" s="22"/>
      <c r="E15" s="109"/>
      <c r="F15" s="109"/>
      <c r="G15" s="9"/>
      <c r="H15" s="175"/>
      <c r="I15" s="175"/>
      <c r="J15" s="176"/>
      <c r="K15" s="176"/>
      <c r="L15" s="24"/>
      <c r="M15" s="25"/>
      <c r="N15" s="26"/>
      <c r="O15" s="26"/>
      <c r="P15" s="177"/>
      <c r="Q15" s="178"/>
      <c r="R15" s="9"/>
      <c r="S15" s="27"/>
      <c r="T15" s="22"/>
      <c r="U15" s="22"/>
      <c r="V15" s="22"/>
      <c r="W15" s="22"/>
      <c r="X15" s="28"/>
      <c r="Y15" s="27"/>
      <c r="Z15" s="22"/>
      <c r="AA15" s="22"/>
      <c r="AB15" s="30"/>
      <c r="AC15" s="22"/>
      <c r="AD15" s="22"/>
      <c r="AE15" s="22"/>
      <c r="AF15" s="22"/>
      <c r="AG15" s="22"/>
      <c r="AH15" s="22"/>
      <c r="AI15" s="82"/>
    </row>
    <row r="16" spans="1:35" ht="50" customHeight="1" x14ac:dyDescent="0.35">
      <c r="A16" s="238" t="s">
        <v>158</v>
      </c>
      <c r="B16" s="237" t="s">
        <v>171</v>
      </c>
      <c r="C16" s="104" t="s">
        <v>164</v>
      </c>
      <c r="D16" s="106" t="s">
        <v>176</v>
      </c>
      <c r="E16" s="109" t="s">
        <v>157</v>
      </c>
      <c r="F16" s="109" t="s">
        <v>159</v>
      </c>
      <c r="G16" s="9"/>
      <c r="H16" s="118">
        <v>5</v>
      </c>
      <c r="I16" s="119">
        <v>1</v>
      </c>
      <c r="J16" s="120" t="s">
        <v>210</v>
      </c>
      <c r="K16" s="120" t="s">
        <v>211</v>
      </c>
      <c r="L16" s="130" t="s">
        <v>217</v>
      </c>
      <c r="M16" s="124" t="s">
        <v>360</v>
      </c>
      <c r="N16" s="125">
        <f t="shared" ref="N16:N34" si="0">IF(M16="Yeterli",0.1,IF(M16="Zayıf",0.8, IF(M16="Kısmen Yeterli", 0.4, IF(M16="Yeterli Değil",1))))</f>
        <v>0.4</v>
      </c>
      <c r="O16" s="125" t="s">
        <v>213</v>
      </c>
      <c r="P16" s="126">
        <f t="shared" ref="P16:P34" si="1">J16*N16</f>
        <v>2</v>
      </c>
      <c r="Q16" s="127" t="str">
        <f t="shared" ref="Q16:Q23" si="2">IF(P16&lt;3,"ÇOK DÜŞÜK",IF(P16&lt;6,"DÜŞÜK",IF(P16&lt;12,"ORTA",IF(P16&lt;20," YÜKSEK",IF(P16&lt;26,"ÇOK YÜKSEK")))))</f>
        <v>ÇOK DÜŞÜK</v>
      </c>
      <c r="R16" s="128"/>
      <c r="S16" s="129" t="s">
        <v>218</v>
      </c>
      <c r="T16" s="131" t="s">
        <v>214</v>
      </c>
      <c r="U16" s="131" t="s">
        <v>362</v>
      </c>
      <c r="V16" s="132">
        <v>45658</v>
      </c>
      <c r="W16" s="132">
        <v>46022</v>
      </c>
      <c r="X16" s="28"/>
      <c r="Y16" s="129" t="s">
        <v>215</v>
      </c>
      <c r="Z16" s="23"/>
      <c r="AA16" s="23"/>
      <c r="AB16" s="30"/>
      <c r="AC16" s="133" t="s">
        <v>216</v>
      </c>
      <c r="AD16" s="133" t="s">
        <v>216</v>
      </c>
      <c r="AE16" s="133" t="s">
        <v>216</v>
      </c>
      <c r="AF16" s="133"/>
      <c r="AG16" s="133">
        <v>5</v>
      </c>
      <c r="AH16" s="133">
        <v>2</v>
      </c>
      <c r="AI16" s="134"/>
    </row>
    <row r="17" spans="1:35" ht="50" customHeight="1" x14ac:dyDescent="0.35">
      <c r="A17" s="239"/>
      <c r="B17" s="237"/>
      <c r="C17" s="104" t="s">
        <v>165</v>
      </c>
      <c r="D17" s="107" t="s">
        <v>175</v>
      </c>
      <c r="E17" s="109" t="s">
        <v>157</v>
      </c>
      <c r="F17" s="109" t="s">
        <v>159</v>
      </c>
      <c r="G17" s="9"/>
      <c r="H17" s="118">
        <v>5</v>
      </c>
      <c r="I17" s="119">
        <v>1</v>
      </c>
      <c r="J17" s="120" t="s">
        <v>210</v>
      </c>
      <c r="K17" s="120" t="s">
        <v>211</v>
      </c>
      <c r="L17" s="130" t="s">
        <v>217</v>
      </c>
      <c r="M17" s="124" t="s">
        <v>360</v>
      </c>
      <c r="N17" s="125">
        <f t="shared" si="0"/>
        <v>0.4</v>
      </c>
      <c r="O17" s="125" t="s">
        <v>213</v>
      </c>
      <c r="P17" s="126">
        <f t="shared" si="1"/>
        <v>2</v>
      </c>
      <c r="Q17" s="127" t="str">
        <f t="shared" si="2"/>
        <v>ÇOK DÜŞÜK</v>
      </c>
      <c r="R17" s="9"/>
      <c r="S17" s="129" t="s">
        <v>218</v>
      </c>
      <c r="T17" s="131" t="s">
        <v>219</v>
      </c>
      <c r="U17" s="131" t="s">
        <v>362</v>
      </c>
      <c r="V17" s="132">
        <v>45658</v>
      </c>
      <c r="W17" s="132">
        <v>46022</v>
      </c>
      <c r="X17" s="28"/>
      <c r="Y17" s="129" t="s">
        <v>215</v>
      </c>
      <c r="Z17" s="23"/>
      <c r="AA17" s="23"/>
      <c r="AB17" s="30"/>
      <c r="AC17" s="133" t="s">
        <v>216</v>
      </c>
      <c r="AD17" s="133" t="s">
        <v>216</v>
      </c>
      <c r="AE17" s="133" t="s">
        <v>216</v>
      </c>
      <c r="AF17" s="23"/>
      <c r="AG17" s="133">
        <v>5</v>
      </c>
      <c r="AH17" s="133">
        <v>2</v>
      </c>
      <c r="AI17" s="83"/>
    </row>
    <row r="18" spans="1:35" ht="50" customHeight="1" x14ac:dyDescent="0.35">
      <c r="A18" s="239"/>
      <c r="B18" s="237"/>
      <c r="C18" s="104" t="s">
        <v>166</v>
      </c>
      <c r="D18" s="108" t="s">
        <v>160</v>
      </c>
      <c r="E18" s="109" t="s">
        <v>157</v>
      </c>
      <c r="F18" s="109" t="s">
        <v>159</v>
      </c>
      <c r="G18" s="9"/>
      <c r="H18" s="118">
        <v>4</v>
      </c>
      <c r="I18" s="119">
        <v>1</v>
      </c>
      <c r="J18" s="120" t="s">
        <v>350</v>
      </c>
      <c r="K18" s="120" t="s">
        <v>211</v>
      </c>
      <c r="L18" s="130" t="s">
        <v>366</v>
      </c>
      <c r="M18" s="124" t="s">
        <v>212</v>
      </c>
      <c r="N18" s="125">
        <f t="shared" si="0"/>
        <v>0.1</v>
      </c>
      <c r="O18" s="125" t="s">
        <v>213</v>
      </c>
      <c r="P18" s="126">
        <f t="shared" si="1"/>
        <v>0.4</v>
      </c>
      <c r="Q18" s="127" t="str">
        <f t="shared" si="2"/>
        <v>ÇOK DÜŞÜK</v>
      </c>
      <c r="R18" s="9"/>
      <c r="S18" s="129" t="s">
        <v>218</v>
      </c>
      <c r="T18" s="150" t="s">
        <v>368</v>
      </c>
      <c r="U18" s="131" t="s">
        <v>362</v>
      </c>
      <c r="V18" s="132">
        <v>45658</v>
      </c>
      <c r="W18" s="132">
        <v>46022</v>
      </c>
      <c r="X18" s="28"/>
      <c r="Y18" s="129" t="s">
        <v>363</v>
      </c>
      <c r="Z18" s="23"/>
      <c r="AA18" s="23"/>
      <c r="AB18" s="30"/>
      <c r="AC18" s="133" t="s">
        <v>216</v>
      </c>
      <c r="AD18" s="133" t="s">
        <v>216</v>
      </c>
      <c r="AE18" s="133" t="s">
        <v>216</v>
      </c>
      <c r="AF18" s="23"/>
      <c r="AG18" s="133">
        <v>4</v>
      </c>
      <c r="AH18" s="133">
        <v>0.4</v>
      </c>
      <c r="AI18" s="83"/>
    </row>
    <row r="19" spans="1:35" ht="50" customHeight="1" x14ac:dyDescent="0.35">
      <c r="A19" s="240"/>
      <c r="B19" s="237"/>
      <c r="C19" s="104" t="s">
        <v>167</v>
      </c>
      <c r="D19" s="108" t="s">
        <v>161</v>
      </c>
      <c r="E19" s="109" t="s">
        <v>157</v>
      </c>
      <c r="F19" s="109" t="s">
        <v>159</v>
      </c>
      <c r="G19" s="9"/>
      <c r="H19" s="118">
        <v>4</v>
      </c>
      <c r="I19" s="119">
        <v>1</v>
      </c>
      <c r="J19" s="120" t="s">
        <v>350</v>
      </c>
      <c r="K19" s="120" t="s">
        <v>211</v>
      </c>
      <c r="L19" s="130" t="s">
        <v>367</v>
      </c>
      <c r="M19" s="31" t="s">
        <v>360</v>
      </c>
      <c r="N19" s="125">
        <f t="shared" si="0"/>
        <v>0.4</v>
      </c>
      <c r="O19" s="125" t="s">
        <v>213</v>
      </c>
      <c r="P19" s="126">
        <f t="shared" si="1"/>
        <v>1.6</v>
      </c>
      <c r="Q19" s="127" t="str">
        <f t="shared" si="2"/>
        <v>ÇOK DÜŞÜK</v>
      </c>
      <c r="R19" s="9"/>
      <c r="S19" s="129" t="s">
        <v>218</v>
      </c>
      <c r="T19" s="131" t="s">
        <v>364</v>
      </c>
      <c r="U19" s="131" t="s">
        <v>361</v>
      </c>
      <c r="V19" s="132">
        <v>45658</v>
      </c>
      <c r="W19" s="132">
        <v>46022</v>
      </c>
      <c r="X19" s="28"/>
      <c r="Y19" s="129" t="s">
        <v>215</v>
      </c>
      <c r="Z19" s="23"/>
      <c r="AA19" s="23"/>
      <c r="AB19" s="30"/>
      <c r="AC19" s="133" t="s">
        <v>216</v>
      </c>
      <c r="AD19" s="133" t="s">
        <v>216</v>
      </c>
      <c r="AE19" s="133" t="s">
        <v>216</v>
      </c>
      <c r="AF19" s="23"/>
      <c r="AG19" s="133">
        <v>4</v>
      </c>
      <c r="AH19" s="133">
        <v>1.6</v>
      </c>
      <c r="AI19" s="83"/>
    </row>
    <row r="20" spans="1:35" ht="70" customHeight="1" x14ac:dyDescent="0.35">
      <c r="A20" s="238" t="s">
        <v>168</v>
      </c>
      <c r="B20" s="206" t="s">
        <v>162</v>
      </c>
      <c r="C20" s="104" t="s">
        <v>169</v>
      </c>
      <c r="D20" s="108" t="s">
        <v>163</v>
      </c>
      <c r="E20" s="109" t="s">
        <v>157</v>
      </c>
      <c r="F20" s="109" t="s">
        <v>159</v>
      </c>
      <c r="G20" s="9"/>
      <c r="H20" s="118">
        <v>3</v>
      </c>
      <c r="I20" s="119">
        <v>3</v>
      </c>
      <c r="J20" s="120" t="s">
        <v>353</v>
      </c>
      <c r="K20" s="120" t="s">
        <v>352</v>
      </c>
      <c r="L20" s="130" t="s">
        <v>365</v>
      </c>
      <c r="M20" s="31" t="s">
        <v>212</v>
      </c>
      <c r="N20" s="125">
        <f t="shared" si="0"/>
        <v>0.1</v>
      </c>
      <c r="O20" s="125" t="s">
        <v>213</v>
      </c>
      <c r="P20" s="151">
        <f t="shared" si="1"/>
        <v>0.9</v>
      </c>
      <c r="Q20" s="127" t="str">
        <f t="shared" si="2"/>
        <v>ÇOK DÜŞÜK</v>
      </c>
      <c r="R20" s="9"/>
      <c r="S20" s="129" t="s">
        <v>218</v>
      </c>
      <c r="T20" s="150" t="s">
        <v>368</v>
      </c>
      <c r="U20" s="131" t="s">
        <v>369</v>
      </c>
      <c r="V20" s="132">
        <v>45658</v>
      </c>
      <c r="W20" s="132">
        <v>46022</v>
      </c>
      <c r="X20" s="28"/>
      <c r="Y20" s="129" t="s">
        <v>363</v>
      </c>
      <c r="Z20" s="23"/>
      <c r="AA20" s="23"/>
      <c r="AB20" s="30"/>
      <c r="AC20" s="133" t="s">
        <v>216</v>
      </c>
      <c r="AD20" s="133" t="s">
        <v>216</v>
      </c>
      <c r="AE20" s="133" t="s">
        <v>216</v>
      </c>
      <c r="AF20" s="23"/>
      <c r="AG20" s="133">
        <v>9</v>
      </c>
      <c r="AH20" s="133">
        <v>0.9</v>
      </c>
      <c r="AI20" s="83"/>
    </row>
    <row r="21" spans="1:35" ht="69" customHeight="1" x14ac:dyDescent="0.35">
      <c r="A21" s="239"/>
      <c r="B21" s="207"/>
      <c r="C21" s="104" t="s">
        <v>170</v>
      </c>
      <c r="D21" s="108" t="s">
        <v>173</v>
      </c>
      <c r="E21" s="109" t="s">
        <v>157</v>
      </c>
      <c r="F21" s="109" t="s">
        <v>159</v>
      </c>
      <c r="G21" s="9"/>
      <c r="H21" s="118">
        <v>4</v>
      </c>
      <c r="I21" s="119">
        <v>1</v>
      </c>
      <c r="J21" s="120" t="s">
        <v>350</v>
      </c>
      <c r="K21" s="120" t="s">
        <v>211</v>
      </c>
      <c r="L21" s="130" t="s">
        <v>370</v>
      </c>
      <c r="M21" s="31" t="s">
        <v>212</v>
      </c>
      <c r="N21" s="32">
        <f t="shared" si="0"/>
        <v>0.1</v>
      </c>
      <c r="O21" s="125" t="s">
        <v>213</v>
      </c>
      <c r="P21" s="151">
        <f t="shared" si="1"/>
        <v>0.4</v>
      </c>
      <c r="Q21" s="127" t="str">
        <f t="shared" si="2"/>
        <v>ÇOK DÜŞÜK</v>
      </c>
      <c r="R21" s="9"/>
      <c r="S21" s="129" t="s">
        <v>218</v>
      </c>
      <c r="T21" s="150" t="s">
        <v>368</v>
      </c>
      <c r="U21" s="131" t="s">
        <v>362</v>
      </c>
      <c r="V21" s="132">
        <v>45658</v>
      </c>
      <c r="W21" s="132">
        <v>46022</v>
      </c>
      <c r="X21" s="28"/>
      <c r="Y21" s="129" t="s">
        <v>363</v>
      </c>
      <c r="Z21" s="23"/>
      <c r="AA21" s="23"/>
      <c r="AB21" s="30"/>
      <c r="AC21" s="133" t="s">
        <v>216</v>
      </c>
      <c r="AD21" s="133" t="s">
        <v>216</v>
      </c>
      <c r="AE21" s="133" t="s">
        <v>216</v>
      </c>
      <c r="AF21" s="23"/>
      <c r="AG21" s="133">
        <v>4</v>
      </c>
      <c r="AH21" s="133">
        <v>0.4</v>
      </c>
      <c r="AI21" s="83"/>
    </row>
    <row r="22" spans="1:35" ht="80.5" x14ac:dyDescent="0.35">
      <c r="A22" s="239"/>
      <c r="B22" s="207"/>
      <c r="C22" s="104" t="s">
        <v>172</v>
      </c>
      <c r="D22" s="108" t="s">
        <v>174</v>
      </c>
      <c r="E22" s="109" t="s">
        <v>157</v>
      </c>
      <c r="F22" s="109" t="s">
        <v>159</v>
      </c>
      <c r="G22" s="9"/>
      <c r="H22" s="118">
        <v>5</v>
      </c>
      <c r="I22" s="119">
        <v>1</v>
      </c>
      <c r="J22" s="120" t="s">
        <v>210</v>
      </c>
      <c r="K22" s="120" t="s">
        <v>211</v>
      </c>
      <c r="L22" s="130" t="s">
        <v>371</v>
      </c>
      <c r="M22" s="31" t="s">
        <v>212</v>
      </c>
      <c r="N22" s="32">
        <f t="shared" si="0"/>
        <v>0.1</v>
      </c>
      <c r="O22" s="125" t="s">
        <v>213</v>
      </c>
      <c r="P22" s="151">
        <f t="shared" si="1"/>
        <v>0.5</v>
      </c>
      <c r="Q22" s="127" t="str">
        <f t="shared" si="2"/>
        <v>ÇOK DÜŞÜK</v>
      </c>
      <c r="R22" s="9"/>
      <c r="S22" s="129" t="s">
        <v>218</v>
      </c>
      <c r="T22" s="150" t="s">
        <v>368</v>
      </c>
      <c r="U22" s="131" t="s">
        <v>372</v>
      </c>
      <c r="V22" s="132">
        <v>45658</v>
      </c>
      <c r="W22" s="132">
        <v>46022</v>
      </c>
      <c r="X22" s="28"/>
      <c r="Y22" s="129" t="s">
        <v>363</v>
      </c>
      <c r="Z22" s="23"/>
      <c r="AA22" s="23"/>
      <c r="AB22" s="30"/>
      <c r="AC22" s="133" t="s">
        <v>216</v>
      </c>
      <c r="AD22" s="133" t="s">
        <v>216</v>
      </c>
      <c r="AE22" s="133" t="s">
        <v>216</v>
      </c>
      <c r="AF22" s="23"/>
      <c r="AG22" s="133">
        <v>5</v>
      </c>
      <c r="AH22" s="133">
        <v>0.5</v>
      </c>
      <c r="AI22" s="83"/>
    </row>
    <row r="23" spans="1:35" ht="70" customHeight="1" x14ac:dyDescent="0.35">
      <c r="A23" s="238" t="s">
        <v>179</v>
      </c>
      <c r="B23" s="206" t="s">
        <v>178</v>
      </c>
      <c r="C23" s="104" t="s">
        <v>180</v>
      </c>
      <c r="D23" s="108" t="s">
        <v>182</v>
      </c>
      <c r="E23" s="109" t="s">
        <v>157</v>
      </c>
      <c r="F23" s="109" t="s">
        <v>159</v>
      </c>
      <c r="G23" s="9"/>
      <c r="H23" s="118">
        <v>4</v>
      </c>
      <c r="I23" s="119">
        <v>1</v>
      </c>
      <c r="J23" s="120" t="s">
        <v>350</v>
      </c>
      <c r="K23" s="120" t="s">
        <v>211</v>
      </c>
      <c r="L23" s="130" t="s">
        <v>371</v>
      </c>
      <c r="M23" s="31" t="s">
        <v>212</v>
      </c>
      <c r="N23" s="32">
        <f t="shared" si="0"/>
        <v>0.1</v>
      </c>
      <c r="O23" s="125" t="s">
        <v>213</v>
      </c>
      <c r="P23" s="151">
        <f t="shared" si="1"/>
        <v>0.4</v>
      </c>
      <c r="Q23" s="127" t="str">
        <f t="shared" si="2"/>
        <v>ÇOK DÜŞÜK</v>
      </c>
      <c r="R23" s="9"/>
      <c r="S23" s="129" t="s">
        <v>218</v>
      </c>
      <c r="T23" s="150" t="s">
        <v>368</v>
      </c>
      <c r="U23" s="131" t="s">
        <v>372</v>
      </c>
      <c r="V23" s="132">
        <v>45658</v>
      </c>
      <c r="W23" s="132">
        <v>46022</v>
      </c>
      <c r="X23" s="28"/>
      <c r="Y23" s="129" t="s">
        <v>363</v>
      </c>
      <c r="Z23" s="23"/>
      <c r="AA23" s="23"/>
      <c r="AB23" s="30"/>
      <c r="AC23" s="133" t="s">
        <v>216</v>
      </c>
      <c r="AD23" s="133" t="s">
        <v>216</v>
      </c>
      <c r="AE23" s="133" t="s">
        <v>216</v>
      </c>
      <c r="AF23" s="23"/>
      <c r="AG23" s="133">
        <v>4</v>
      </c>
      <c r="AH23" s="133">
        <v>0.4</v>
      </c>
      <c r="AI23" s="83"/>
    </row>
    <row r="24" spans="1:35" ht="70" customHeight="1" x14ac:dyDescent="0.35">
      <c r="A24" s="239"/>
      <c r="B24" s="207"/>
      <c r="C24" s="104" t="s">
        <v>181</v>
      </c>
      <c r="D24" s="108" t="s">
        <v>183</v>
      </c>
      <c r="E24" s="109" t="s">
        <v>157</v>
      </c>
      <c r="F24" s="109" t="s">
        <v>159</v>
      </c>
      <c r="G24" s="9"/>
      <c r="H24" s="118">
        <v>4</v>
      </c>
      <c r="I24" s="119">
        <v>1</v>
      </c>
      <c r="J24" s="120" t="s">
        <v>350</v>
      </c>
      <c r="K24" s="120" t="s">
        <v>211</v>
      </c>
      <c r="L24" s="130" t="s">
        <v>371</v>
      </c>
      <c r="M24" s="31" t="s">
        <v>212</v>
      </c>
      <c r="N24" s="32">
        <f t="shared" si="0"/>
        <v>0.1</v>
      </c>
      <c r="O24" s="125" t="s">
        <v>213</v>
      </c>
      <c r="P24" s="151">
        <f t="shared" si="1"/>
        <v>0.4</v>
      </c>
      <c r="Q24" s="127" t="str">
        <f t="shared" ref="Q24:Q34" si="3">IF(P24&lt;3,"ÇOK DÜŞÜK",IF(P24&lt;6,"DÜŞÜK",IF(P24&lt;12,"ORTA",IF(P24&lt;20," YÜKSEK",IF(P24&lt;26,"ÇOK YÜKSEK")))))</f>
        <v>ÇOK DÜŞÜK</v>
      </c>
      <c r="R24" s="9"/>
      <c r="S24" s="129" t="s">
        <v>218</v>
      </c>
      <c r="T24" s="150" t="s">
        <v>368</v>
      </c>
      <c r="U24" s="131" t="s">
        <v>372</v>
      </c>
      <c r="V24" s="132">
        <v>45658</v>
      </c>
      <c r="W24" s="132">
        <v>46022</v>
      </c>
      <c r="X24" s="28"/>
      <c r="Y24" s="129" t="s">
        <v>363</v>
      </c>
      <c r="Z24" s="23"/>
      <c r="AA24" s="23"/>
      <c r="AB24" s="30"/>
      <c r="AC24" s="133" t="s">
        <v>216</v>
      </c>
      <c r="AD24" s="133" t="s">
        <v>216</v>
      </c>
      <c r="AE24" s="133" t="s">
        <v>216</v>
      </c>
      <c r="AF24" s="23"/>
      <c r="AG24" s="133">
        <v>4</v>
      </c>
      <c r="AH24" s="133">
        <v>0.4</v>
      </c>
      <c r="AI24" s="83"/>
    </row>
    <row r="25" spans="1:35" ht="70" customHeight="1" x14ac:dyDescent="0.35">
      <c r="A25" s="239"/>
      <c r="B25" s="207"/>
      <c r="C25" s="104" t="s">
        <v>185</v>
      </c>
      <c r="D25" s="108" t="s">
        <v>184</v>
      </c>
      <c r="E25" s="109" t="s">
        <v>157</v>
      </c>
      <c r="F25" s="109" t="s">
        <v>159</v>
      </c>
      <c r="G25" s="9"/>
      <c r="H25" s="118">
        <v>4</v>
      </c>
      <c r="I25" s="119">
        <v>1</v>
      </c>
      <c r="J25" s="120" t="s">
        <v>350</v>
      </c>
      <c r="K25" s="120" t="s">
        <v>211</v>
      </c>
      <c r="L25" s="130" t="s">
        <v>373</v>
      </c>
      <c r="M25" s="31" t="s">
        <v>212</v>
      </c>
      <c r="N25" s="32">
        <f t="shared" si="0"/>
        <v>0.1</v>
      </c>
      <c r="O25" s="125" t="s">
        <v>213</v>
      </c>
      <c r="P25" s="151">
        <f t="shared" si="1"/>
        <v>0.4</v>
      </c>
      <c r="Q25" s="127" t="str">
        <f t="shared" si="3"/>
        <v>ÇOK DÜŞÜK</v>
      </c>
      <c r="R25" s="9"/>
      <c r="S25" s="129" t="s">
        <v>218</v>
      </c>
      <c r="T25" s="150" t="s">
        <v>368</v>
      </c>
      <c r="U25" s="131" t="s">
        <v>369</v>
      </c>
      <c r="V25" s="132">
        <v>45658</v>
      </c>
      <c r="W25" s="132">
        <v>46022</v>
      </c>
      <c r="X25" s="28"/>
      <c r="Y25" s="129" t="s">
        <v>363</v>
      </c>
      <c r="Z25" s="23"/>
      <c r="AA25" s="23"/>
      <c r="AB25" s="30"/>
      <c r="AC25" s="133" t="s">
        <v>216</v>
      </c>
      <c r="AD25" s="133" t="s">
        <v>216</v>
      </c>
      <c r="AE25" s="133" t="s">
        <v>216</v>
      </c>
      <c r="AF25" s="23"/>
      <c r="AG25" s="133">
        <v>4</v>
      </c>
      <c r="AH25" s="133">
        <v>0.4</v>
      </c>
      <c r="AI25" s="83"/>
    </row>
    <row r="26" spans="1:35" ht="70" customHeight="1" x14ac:dyDescent="0.35">
      <c r="A26" s="240"/>
      <c r="B26" s="208"/>
      <c r="C26" s="104" t="s">
        <v>186</v>
      </c>
      <c r="D26" s="108" t="s">
        <v>187</v>
      </c>
      <c r="E26" s="109" t="s">
        <v>157</v>
      </c>
      <c r="F26" s="109" t="s">
        <v>159</v>
      </c>
      <c r="G26" s="9"/>
      <c r="H26" s="118">
        <v>5</v>
      </c>
      <c r="I26" s="119">
        <v>1</v>
      </c>
      <c r="J26" s="120" t="s">
        <v>210</v>
      </c>
      <c r="K26" s="120" t="s">
        <v>211</v>
      </c>
      <c r="L26" s="130" t="s">
        <v>374</v>
      </c>
      <c r="M26" s="31" t="s">
        <v>212</v>
      </c>
      <c r="N26" s="32">
        <f t="shared" si="0"/>
        <v>0.1</v>
      </c>
      <c r="O26" s="125" t="s">
        <v>213</v>
      </c>
      <c r="P26" s="151">
        <f t="shared" si="1"/>
        <v>0.5</v>
      </c>
      <c r="Q26" s="127" t="str">
        <f t="shared" si="3"/>
        <v>ÇOK DÜŞÜK</v>
      </c>
      <c r="R26" s="9"/>
      <c r="S26" s="129" t="s">
        <v>218</v>
      </c>
      <c r="T26" s="150" t="s">
        <v>368</v>
      </c>
      <c r="U26" s="131" t="s">
        <v>372</v>
      </c>
      <c r="V26" s="132">
        <v>45658</v>
      </c>
      <c r="W26" s="132">
        <v>46022</v>
      </c>
      <c r="X26" s="28"/>
      <c r="Y26" s="129" t="s">
        <v>363</v>
      </c>
      <c r="Z26" s="23"/>
      <c r="AA26" s="23"/>
      <c r="AB26" s="30"/>
      <c r="AC26" s="133" t="s">
        <v>216</v>
      </c>
      <c r="AD26" s="133" t="s">
        <v>216</v>
      </c>
      <c r="AE26" s="133" t="s">
        <v>216</v>
      </c>
      <c r="AF26" s="23"/>
      <c r="AG26" s="133">
        <v>5</v>
      </c>
      <c r="AH26" s="133">
        <v>0.5</v>
      </c>
      <c r="AI26" s="83"/>
    </row>
    <row r="27" spans="1:35" ht="46" x14ac:dyDescent="0.35">
      <c r="A27" s="251" t="s">
        <v>177</v>
      </c>
      <c r="B27" s="200" t="s">
        <v>336</v>
      </c>
      <c r="C27" s="104" t="s">
        <v>338</v>
      </c>
      <c r="D27" s="106" t="s">
        <v>332</v>
      </c>
      <c r="E27" s="109" t="s">
        <v>157</v>
      </c>
      <c r="F27" s="109" t="s">
        <v>159</v>
      </c>
      <c r="G27" s="9"/>
      <c r="H27" s="118">
        <v>3</v>
      </c>
      <c r="I27" s="119">
        <v>2</v>
      </c>
      <c r="J27" s="120" t="s">
        <v>354</v>
      </c>
      <c r="K27" s="120" t="s">
        <v>352</v>
      </c>
      <c r="L27" s="130" t="s">
        <v>375</v>
      </c>
      <c r="M27" s="31" t="s">
        <v>360</v>
      </c>
      <c r="N27" s="32">
        <f t="shared" si="0"/>
        <v>0.4</v>
      </c>
      <c r="O27" s="125" t="s">
        <v>213</v>
      </c>
      <c r="P27" s="151">
        <f t="shared" si="1"/>
        <v>2.4000000000000004</v>
      </c>
      <c r="Q27" s="127" t="str">
        <f t="shared" si="3"/>
        <v>ÇOK DÜŞÜK</v>
      </c>
      <c r="R27" s="9"/>
      <c r="S27" s="129" t="s">
        <v>218</v>
      </c>
      <c r="T27" s="152" t="s">
        <v>376</v>
      </c>
      <c r="U27" s="131" t="s">
        <v>372</v>
      </c>
      <c r="V27" s="132">
        <v>45658</v>
      </c>
      <c r="W27" s="132">
        <v>46022</v>
      </c>
      <c r="X27" s="28"/>
      <c r="Y27" s="129" t="s">
        <v>215</v>
      </c>
      <c r="Z27" s="23"/>
      <c r="AA27" s="23"/>
      <c r="AB27" s="30"/>
      <c r="AC27" s="133" t="s">
        <v>216</v>
      </c>
      <c r="AD27" s="133" t="s">
        <v>216</v>
      </c>
      <c r="AE27" s="133" t="s">
        <v>216</v>
      </c>
      <c r="AF27" s="23"/>
      <c r="AG27" s="133">
        <v>6</v>
      </c>
      <c r="AH27" s="133">
        <v>2.4</v>
      </c>
      <c r="AI27" s="83"/>
    </row>
    <row r="28" spans="1:35" ht="60" customHeight="1" x14ac:dyDescent="0.35">
      <c r="A28" s="252"/>
      <c r="B28" s="201"/>
      <c r="C28" s="104" t="s">
        <v>339</v>
      </c>
      <c r="D28" s="106" t="s">
        <v>333</v>
      </c>
      <c r="E28" s="109" t="s">
        <v>157</v>
      </c>
      <c r="F28" s="109" t="s">
        <v>159</v>
      </c>
      <c r="G28" s="9"/>
      <c r="H28" s="118">
        <v>3</v>
      </c>
      <c r="I28" s="119">
        <v>3</v>
      </c>
      <c r="J28" s="120" t="s">
        <v>353</v>
      </c>
      <c r="K28" s="120" t="s">
        <v>352</v>
      </c>
      <c r="L28" s="130" t="s">
        <v>377</v>
      </c>
      <c r="M28" s="31" t="s">
        <v>360</v>
      </c>
      <c r="N28" s="32">
        <f t="shared" si="0"/>
        <v>0.4</v>
      </c>
      <c r="O28" s="125" t="s">
        <v>213</v>
      </c>
      <c r="P28" s="151">
        <f t="shared" si="1"/>
        <v>3.6</v>
      </c>
      <c r="Q28" s="127" t="str">
        <f t="shared" si="3"/>
        <v>DÜŞÜK</v>
      </c>
      <c r="R28" s="9"/>
      <c r="S28" s="129" t="s">
        <v>218</v>
      </c>
      <c r="T28" s="131" t="s">
        <v>378</v>
      </c>
      <c r="U28" s="131" t="s">
        <v>362</v>
      </c>
      <c r="V28" s="132">
        <v>45658</v>
      </c>
      <c r="W28" s="132">
        <v>46022</v>
      </c>
      <c r="X28" s="28"/>
      <c r="Y28" s="129" t="s">
        <v>215</v>
      </c>
      <c r="Z28" s="23"/>
      <c r="AA28" s="23"/>
      <c r="AB28" s="30"/>
      <c r="AC28" s="133" t="s">
        <v>216</v>
      </c>
      <c r="AD28" s="133" t="s">
        <v>216</v>
      </c>
      <c r="AE28" s="133" t="s">
        <v>216</v>
      </c>
      <c r="AF28" s="23"/>
      <c r="AG28" s="133">
        <v>9</v>
      </c>
      <c r="AH28" s="133">
        <v>3.6</v>
      </c>
      <c r="AI28" s="83"/>
    </row>
    <row r="29" spans="1:35" ht="60" customHeight="1" x14ac:dyDescent="0.35">
      <c r="A29" s="252"/>
      <c r="B29" s="201"/>
      <c r="C29" s="104" t="s">
        <v>340</v>
      </c>
      <c r="D29" s="106" t="s">
        <v>335</v>
      </c>
      <c r="E29" s="109" t="s">
        <v>157</v>
      </c>
      <c r="F29" s="109" t="s">
        <v>159</v>
      </c>
      <c r="G29" s="9"/>
      <c r="H29" s="118">
        <v>3</v>
      </c>
      <c r="I29" s="119">
        <v>1</v>
      </c>
      <c r="J29" s="120" t="s">
        <v>355</v>
      </c>
      <c r="K29" s="120" t="s">
        <v>211</v>
      </c>
      <c r="L29" s="130" t="s">
        <v>379</v>
      </c>
      <c r="M29" s="31" t="s">
        <v>212</v>
      </c>
      <c r="N29" s="32">
        <f t="shared" si="0"/>
        <v>0.1</v>
      </c>
      <c r="O29" s="125" t="s">
        <v>213</v>
      </c>
      <c r="P29" s="151">
        <f t="shared" si="1"/>
        <v>0.30000000000000004</v>
      </c>
      <c r="Q29" s="127" t="str">
        <f t="shared" si="3"/>
        <v>ÇOK DÜŞÜK</v>
      </c>
      <c r="R29" s="9"/>
      <c r="S29" s="129" t="s">
        <v>218</v>
      </c>
      <c r="T29" s="150" t="s">
        <v>368</v>
      </c>
      <c r="U29" s="131" t="s">
        <v>362</v>
      </c>
      <c r="V29" s="132">
        <v>45658</v>
      </c>
      <c r="W29" s="132">
        <v>46022</v>
      </c>
      <c r="X29" s="28"/>
      <c r="Y29" s="129" t="s">
        <v>363</v>
      </c>
      <c r="Z29" s="23"/>
      <c r="AA29" s="23"/>
      <c r="AB29" s="30"/>
      <c r="AC29" s="133" t="s">
        <v>216</v>
      </c>
      <c r="AD29" s="133" t="s">
        <v>216</v>
      </c>
      <c r="AE29" s="133" t="s">
        <v>216</v>
      </c>
      <c r="AF29" s="23"/>
      <c r="AG29" s="133">
        <v>3</v>
      </c>
      <c r="AH29" s="133">
        <v>0.3</v>
      </c>
      <c r="AI29" s="83"/>
    </row>
    <row r="30" spans="1:35" ht="69" x14ac:dyDescent="0.35">
      <c r="A30" s="252"/>
      <c r="B30" s="201"/>
      <c r="C30" s="104" t="s">
        <v>341</v>
      </c>
      <c r="D30" s="106" t="s">
        <v>334</v>
      </c>
      <c r="E30" s="109" t="s">
        <v>157</v>
      </c>
      <c r="F30" s="109" t="s">
        <v>159</v>
      </c>
      <c r="G30" s="9"/>
      <c r="H30" s="118">
        <v>3</v>
      </c>
      <c r="I30" s="119">
        <v>1</v>
      </c>
      <c r="J30" s="120" t="s">
        <v>355</v>
      </c>
      <c r="K30" s="120" t="s">
        <v>211</v>
      </c>
      <c r="L30" s="130" t="s">
        <v>380</v>
      </c>
      <c r="M30" s="31" t="s">
        <v>212</v>
      </c>
      <c r="N30" s="32">
        <f t="shared" si="0"/>
        <v>0.1</v>
      </c>
      <c r="O30" s="125" t="s">
        <v>213</v>
      </c>
      <c r="P30" s="151">
        <f t="shared" si="1"/>
        <v>0.30000000000000004</v>
      </c>
      <c r="Q30" s="127" t="str">
        <f t="shared" si="3"/>
        <v>ÇOK DÜŞÜK</v>
      </c>
      <c r="R30" s="9"/>
      <c r="S30" s="129" t="s">
        <v>218</v>
      </c>
      <c r="T30" s="150" t="s">
        <v>368</v>
      </c>
      <c r="U30" s="131" t="s">
        <v>362</v>
      </c>
      <c r="V30" s="132">
        <v>45658</v>
      </c>
      <c r="W30" s="132">
        <v>46022</v>
      </c>
      <c r="X30" s="28"/>
      <c r="Y30" s="129" t="s">
        <v>363</v>
      </c>
      <c r="Z30" s="23"/>
      <c r="AA30" s="23"/>
      <c r="AB30" s="30"/>
      <c r="AC30" s="133" t="s">
        <v>216</v>
      </c>
      <c r="AD30" s="133" t="s">
        <v>216</v>
      </c>
      <c r="AE30" s="133" t="s">
        <v>216</v>
      </c>
      <c r="AF30" s="23"/>
      <c r="AG30" s="133">
        <v>3</v>
      </c>
      <c r="AH30" s="133">
        <v>0.3</v>
      </c>
      <c r="AI30" s="83"/>
    </row>
    <row r="31" spans="1:35" ht="34.5" x14ac:dyDescent="0.35">
      <c r="A31" s="195" t="s">
        <v>188</v>
      </c>
      <c r="B31" s="198" t="s">
        <v>337</v>
      </c>
      <c r="C31" s="104" t="s">
        <v>344</v>
      </c>
      <c r="D31" s="108" t="s">
        <v>342</v>
      </c>
      <c r="E31" s="109" t="s">
        <v>385</v>
      </c>
      <c r="F31" s="109" t="s">
        <v>159</v>
      </c>
      <c r="G31" s="9"/>
      <c r="H31" s="118">
        <v>4</v>
      </c>
      <c r="I31" s="119">
        <v>1</v>
      </c>
      <c r="J31" s="120" t="s">
        <v>350</v>
      </c>
      <c r="K31" s="120" t="s">
        <v>211</v>
      </c>
      <c r="L31" s="130" t="s">
        <v>381</v>
      </c>
      <c r="M31" s="31" t="s">
        <v>212</v>
      </c>
      <c r="N31" s="32">
        <f t="shared" si="0"/>
        <v>0.1</v>
      </c>
      <c r="O31" s="125" t="s">
        <v>213</v>
      </c>
      <c r="P31" s="151">
        <f t="shared" si="1"/>
        <v>0.4</v>
      </c>
      <c r="Q31" s="127" t="str">
        <f t="shared" si="3"/>
        <v>ÇOK DÜŞÜK</v>
      </c>
      <c r="R31" s="9"/>
      <c r="S31" s="129" t="s">
        <v>218</v>
      </c>
      <c r="T31" s="150" t="s">
        <v>368</v>
      </c>
      <c r="U31" s="131" t="s">
        <v>382</v>
      </c>
      <c r="V31" s="132">
        <v>45658</v>
      </c>
      <c r="W31" s="132">
        <v>46022</v>
      </c>
      <c r="X31" s="28"/>
      <c r="Y31" s="129" t="s">
        <v>363</v>
      </c>
      <c r="Z31" s="23"/>
      <c r="AA31" s="23"/>
      <c r="AB31" s="30"/>
      <c r="AC31" s="133" t="s">
        <v>216</v>
      </c>
      <c r="AD31" s="133" t="s">
        <v>216</v>
      </c>
      <c r="AE31" s="133" t="s">
        <v>216</v>
      </c>
      <c r="AF31" s="23"/>
      <c r="AG31" s="133">
        <v>4</v>
      </c>
      <c r="AH31" s="133">
        <v>0.4</v>
      </c>
      <c r="AI31" s="83"/>
    </row>
    <row r="32" spans="1:35" ht="60" customHeight="1" x14ac:dyDescent="0.35">
      <c r="A32" s="196"/>
      <c r="B32" s="244"/>
      <c r="C32" s="104" t="s">
        <v>345</v>
      </c>
      <c r="D32" s="108" t="s">
        <v>343</v>
      </c>
      <c r="E32" s="109" t="s">
        <v>385</v>
      </c>
      <c r="F32" s="109" t="s">
        <v>159</v>
      </c>
      <c r="G32" s="9"/>
      <c r="H32" s="118">
        <v>4</v>
      </c>
      <c r="I32" s="119">
        <v>1</v>
      </c>
      <c r="J32" s="120" t="s">
        <v>350</v>
      </c>
      <c r="K32" s="120" t="s">
        <v>211</v>
      </c>
      <c r="L32" s="130" t="s">
        <v>381</v>
      </c>
      <c r="M32" s="31" t="s">
        <v>212</v>
      </c>
      <c r="N32" s="32">
        <f t="shared" si="0"/>
        <v>0.1</v>
      </c>
      <c r="O32" s="125" t="s">
        <v>213</v>
      </c>
      <c r="P32" s="151">
        <f t="shared" si="1"/>
        <v>0.4</v>
      </c>
      <c r="Q32" s="127" t="str">
        <f t="shared" si="3"/>
        <v>ÇOK DÜŞÜK</v>
      </c>
      <c r="R32" s="9"/>
      <c r="S32" s="129" t="s">
        <v>218</v>
      </c>
      <c r="T32" s="150" t="s">
        <v>368</v>
      </c>
      <c r="U32" s="131" t="s">
        <v>382</v>
      </c>
      <c r="V32" s="132">
        <v>45658</v>
      </c>
      <c r="W32" s="132">
        <v>46022</v>
      </c>
      <c r="X32" s="28"/>
      <c r="Y32" s="129" t="s">
        <v>363</v>
      </c>
      <c r="Z32" s="23"/>
      <c r="AA32" s="23"/>
      <c r="AB32" s="30"/>
      <c r="AC32" s="133" t="s">
        <v>216</v>
      </c>
      <c r="AD32" s="133" t="s">
        <v>216</v>
      </c>
      <c r="AE32" s="133" t="s">
        <v>216</v>
      </c>
      <c r="AF32" s="23"/>
      <c r="AG32" s="133">
        <v>4</v>
      </c>
      <c r="AH32" s="133">
        <v>0.4</v>
      </c>
      <c r="AI32" s="83"/>
    </row>
    <row r="33" spans="1:35" ht="60" customHeight="1" x14ac:dyDescent="0.35">
      <c r="A33" s="196"/>
      <c r="B33" s="244"/>
      <c r="C33" s="104" t="s">
        <v>348</v>
      </c>
      <c r="D33" s="108" t="s">
        <v>346</v>
      </c>
      <c r="E33" s="109" t="s">
        <v>385</v>
      </c>
      <c r="F33" s="109" t="s">
        <v>159</v>
      </c>
      <c r="G33" s="9"/>
      <c r="H33" s="118">
        <v>3</v>
      </c>
      <c r="I33" s="119">
        <v>2</v>
      </c>
      <c r="J33" s="120" t="s">
        <v>354</v>
      </c>
      <c r="K33" s="120" t="s">
        <v>352</v>
      </c>
      <c r="L33" s="130" t="s">
        <v>383</v>
      </c>
      <c r="M33" s="31" t="s">
        <v>212</v>
      </c>
      <c r="N33" s="32">
        <f t="shared" si="0"/>
        <v>0.1</v>
      </c>
      <c r="O33" s="125" t="s">
        <v>213</v>
      </c>
      <c r="P33" s="151">
        <f t="shared" si="1"/>
        <v>0.60000000000000009</v>
      </c>
      <c r="Q33" s="127" t="str">
        <f t="shared" si="3"/>
        <v>ÇOK DÜŞÜK</v>
      </c>
      <c r="R33" s="9"/>
      <c r="S33" s="129" t="s">
        <v>218</v>
      </c>
      <c r="T33" s="150" t="s">
        <v>368</v>
      </c>
      <c r="U33" s="131" t="s">
        <v>382</v>
      </c>
      <c r="V33" s="132">
        <v>45658</v>
      </c>
      <c r="W33" s="132">
        <v>46022</v>
      </c>
      <c r="X33" s="28"/>
      <c r="Y33" s="129" t="s">
        <v>363</v>
      </c>
      <c r="Z33" s="23"/>
      <c r="AA33" s="23"/>
      <c r="AB33" s="30"/>
      <c r="AC33" s="133" t="s">
        <v>216</v>
      </c>
      <c r="AD33" s="133" t="s">
        <v>216</v>
      </c>
      <c r="AE33" s="133" t="s">
        <v>216</v>
      </c>
      <c r="AF33" s="23"/>
      <c r="AG33" s="133">
        <v>6</v>
      </c>
      <c r="AH33" s="133">
        <v>0.6</v>
      </c>
      <c r="AI33" s="83"/>
    </row>
    <row r="34" spans="1:35" ht="60" customHeight="1" x14ac:dyDescent="0.35">
      <c r="A34" s="197"/>
      <c r="B34" s="199"/>
      <c r="C34" s="104" t="s">
        <v>349</v>
      </c>
      <c r="D34" s="108" t="s">
        <v>347</v>
      </c>
      <c r="E34" s="109" t="s">
        <v>385</v>
      </c>
      <c r="F34" s="109" t="s">
        <v>159</v>
      </c>
      <c r="G34" s="9"/>
      <c r="H34" s="118">
        <v>3</v>
      </c>
      <c r="I34" s="119">
        <v>3</v>
      </c>
      <c r="J34" s="120" t="s">
        <v>353</v>
      </c>
      <c r="K34" s="120" t="s">
        <v>352</v>
      </c>
      <c r="L34" s="130" t="s">
        <v>384</v>
      </c>
      <c r="M34" s="31" t="s">
        <v>212</v>
      </c>
      <c r="N34" s="32">
        <f t="shared" si="0"/>
        <v>0.1</v>
      </c>
      <c r="O34" s="125" t="s">
        <v>213</v>
      </c>
      <c r="P34" s="151">
        <f t="shared" si="1"/>
        <v>0.9</v>
      </c>
      <c r="Q34" s="127" t="str">
        <f t="shared" si="3"/>
        <v>ÇOK DÜŞÜK</v>
      </c>
      <c r="R34" s="9"/>
      <c r="S34" s="129" t="s">
        <v>218</v>
      </c>
      <c r="T34" s="150" t="s">
        <v>368</v>
      </c>
      <c r="U34" s="131" t="s">
        <v>382</v>
      </c>
      <c r="V34" s="132">
        <v>45658</v>
      </c>
      <c r="W34" s="132">
        <v>46022</v>
      </c>
      <c r="X34" s="28"/>
      <c r="Y34" s="129" t="s">
        <v>363</v>
      </c>
      <c r="Z34" s="23"/>
      <c r="AA34" s="23"/>
      <c r="AB34" s="30"/>
      <c r="AC34" s="133" t="s">
        <v>216</v>
      </c>
      <c r="AD34" s="133" t="s">
        <v>216</v>
      </c>
      <c r="AE34" s="133" t="s">
        <v>216</v>
      </c>
      <c r="AF34" s="23"/>
      <c r="AG34" s="133">
        <v>9</v>
      </c>
      <c r="AH34" s="133">
        <v>0.9</v>
      </c>
      <c r="AI34" s="83"/>
    </row>
    <row r="35" spans="1:35" ht="16.5" customHeight="1" x14ac:dyDescent="0.35">
      <c r="A35" s="142" t="s">
        <v>190</v>
      </c>
      <c r="B35" s="141" t="s">
        <v>189</v>
      </c>
      <c r="C35" s="104"/>
      <c r="D35" s="22"/>
      <c r="E35" s="109"/>
      <c r="F35" s="109"/>
      <c r="G35" s="9"/>
      <c r="H35" s="119"/>
      <c r="I35" s="119"/>
      <c r="J35" s="147"/>
      <c r="K35" s="147"/>
      <c r="L35" s="24"/>
      <c r="M35" s="25"/>
      <c r="N35" s="26"/>
      <c r="O35" s="26"/>
      <c r="P35" s="159"/>
      <c r="Q35" s="153"/>
      <c r="R35" s="9"/>
      <c r="S35" s="27"/>
      <c r="T35" s="22"/>
      <c r="U35" s="22"/>
      <c r="V35" s="22"/>
      <c r="W35" s="22"/>
      <c r="X35" s="28"/>
      <c r="Y35" s="24"/>
      <c r="Z35" s="29"/>
      <c r="AA35" s="29"/>
      <c r="AB35" s="30"/>
      <c r="AC35" s="22"/>
      <c r="AD35" s="22"/>
      <c r="AE35" s="22"/>
      <c r="AF35" s="22"/>
      <c r="AG35" s="22"/>
      <c r="AH35" s="22"/>
      <c r="AI35" s="82"/>
    </row>
    <row r="36" spans="1:35" ht="50" customHeight="1" x14ac:dyDescent="0.35">
      <c r="A36" s="238" t="s">
        <v>191</v>
      </c>
      <c r="B36" s="241" t="s">
        <v>198</v>
      </c>
      <c r="C36" s="104" t="s">
        <v>192</v>
      </c>
      <c r="D36" s="108" t="s">
        <v>195</v>
      </c>
      <c r="E36" s="109" t="s">
        <v>386</v>
      </c>
      <c r="F36" s="109" t="s">
        <v>159</v>
      </c>
      <c r="G36" s="9"/>
      <c r="H36" s="118">
        <v>4</v>
      </c>
      <c r="I36" s="119">
        <v>2</v>
      </c>
      <c r="J36" s="120" t="s">
        <v>351</v>
      </c>
      <c r="K36" s="120" t="s">
        <v>352</v>
      </c>
      <c r="L36" s="130" t="s">
        <v>389</v>
      </c>
      <c r="M36" s="124" t="s">
        <v>212</v>
      </c>
      <c r="N36" s="125">
        <f t="shared" ref="N36:N37" si="4">IF(M36="Yeterli",0.1,IF(M36="Zayıf",0.8, IF(M36="Kısmen Yeterli", 0.4, IF(M36="Yeterli Değil",1))))</f>
        <v>0.1</v>
      </c>
      <c r="O36" s="125" t="s">
        <v>15</v>
      </c>
      <c r="P36" s="151">
        <f t="shared" ref="P36:P37" si="5">J36*N36</f>
        <v>0.8</v>
      </c>
      <c r="Q36" s="127" t="str">
        <f t="shared" ref="Q36:Q37" si="6">IF(P36&lt;3,"ÇOK DÜŞÜK",IF(P36&lt;6,"DÜŞÜK",IF(P36&lt;12,"ORTA",IF(P36&lt;20," YÜKSEK",IF(P36&lt;26,"ÇOK YÜKSEK")))))</f>
        <v>ÇOK DÜŞÜK</v>
      </c>
      <c r="R36" s="9"/>
      <c r="S36" s="129" t="s">
        <v>218</v>
      </c>
      <c r="T36" s="150" t="s">
        <v>368</v>
      </c>
      <c r="U36" s="131" t="s">
        <v>388</v>
      </c>
      <c r="V36" s="132">
        <v>45658</v>
      </c>
      <c r="W36" s="132">
        <v>46022</v>
      </c>
      <c r="X36" s="161"/>
      <c r="Y36" s="129" t="s">
        <v>363</v>
      </c>
      <c r="Z36" s="150"/>
      <c r="AA36" s="150"/>
      <c r="AB36" s="162"/>
      <c r="AC36" s="133" t="s">
        <v>216</v>
      </c>
      <c r="AD36" s="133" t="s">
        <v>216</v>
      </c>
      <c r="AE36" s="133" t="s">
        <v>216</v>
      </c>
      <c r="AF36" s="150"/>
      <c r="AG36" s="133">
        <v>8</v>
      </c>
      <c r="AH36" s="133">
        <v>0.8</v>
      </c>
      <c r="AI36" s="163"/>
    </row>
    <row r="37" spans="1:35" ht="50" customHeight="1" x14ac:dyDescent="0.35">
      <c r="A37" s="239"/>
      <c r="B37" s="242"/>
      <c r="C37" s="104" t="s">
        <v>193</v>
      </c>
      <c r="D37" s="108" t="s">
        <v>194</v>
      </c>
      <c r="E37" s="109" t="s">
        <v>386</v>
      </c>
      <c r="F37" s="109" t="s">
        <v>159</v>
      </c>
      <c r="G37" s="21"/>
      <c r="H37" s="119">
        <v>4</v>
      </c>
      <c r="I37" s="119">
        <v>2</v>
      </c>
      <c r="J37" s="147" t="s">
        <v>351</v>
      </c>
      <c r="K37" s="120" t="s">
        <v>352</v>
      </c>
      <c r="L37" s="130" t="s">
        <v>390</v>
      </c>
      <c r="M37" s="124" t="s">
        <v>212</v>
      </c>
      <c r="N37" s="125">
        <f t="shared" si="4"/>
        <v>0.1</v>
      </c>
      <c r="O37" s="125" t="s">
        <v>15</v>
      </c>
      <c r="P37" s="151">
        <f t="shared" si="5"/>
        <v>0.8</v>
      </c>
      <c r="Q37" s="153" t="str">
        <f t="shared" si="6"/>
        <v>ÇOK DÜŞÜK</v>
      </c>
      <c r="R37" s="9"/>
      <c r="S37" s="129" t="s">
        <v>218</v>
      </c>
      <c r="T37" s="150" t="s">
        <v>368</v>
      </c>
      <c r="U37" s="131" t="s">
        <v>388</v>
      </c>
      <c r="V37" s="132">
        <v>45658</v>
      </c>
      <c r="W37" s="132">
        <v>46022</v>
      </c>
      <c r="X37" s="161"/>
      <c r="Y37" s="129" t="s">
        <v>363</v>
      </c>
      <c r="Z37" s="150"/>
      <c r="AA37" s="150"/>
      <c r="AB37" s="162"/>
      <c r="AC37" s="133" t="s">
        <v>216</v>
      </c>
      <c r="AD37" s="133" t="s">
        <v>216</v>
      </c>
      <c r="AE37" s="133" t="s">
        <v>216</v>
      </c>
      <c r="AF37" s="150"/>
      <c r="AG37" s="133">
        <v>8</v>
      </c>
      <c r="AH37" s="133">
        <v>0.8</v>
      </c>
      <c r="AI37" s="163"/>
    </row>
    <row r="38" spans="1:35" ht="50" customHeight="1" x14ac:dyDescent="0.35">
      <c r="A38" s="240"/>
      <c r="B38" s="243"/>
      <c r="C38" s="104" t="s">
        <v>197</v>
      </c>
      <c r="D38" s="108" t="s">
        <v>196</v>
      </c>
      <c r="E38" s="109" t="s">
        <v>386</v>
      </c>
      <c r="F38" s="109" t="s">
        <v>159</v>
      </c>
      <c r="G38" s="21"/>
      <c r="H38" s="118">
        <v>4</v>
      </c>
      <c r="I38" s="118">
        <v>1</v>
      </c>
      <c r="J38" s="120" t="s">
        <v>350</v>
      </c>
      <c r="K38" s="120" t="s">
        <v>211</v>
      </c>
      <c r="L38" s="130" t="s">
        <v>391</v>
      </c>
      <c r="M38" s="124" t="s">
        <v>212</v>
      </c>
      <c r="N38" s="125">
        <f t="shared" ref="N38:N41" si="7">IF(M38="Yeterli",0.1,IF(M38="Zayıf",0.8, IF(M38="Kısmen Yeterli", 0.4, IF(M38="Yeterli Değil",1))))</f>
        <v>0.1</v>
      </c>
      <c r="O38" s="125" t="s">
        <v>15</v>
      </c>
      <c r="P38" s="151">
        <f t="shared" ref="P38:P41" si="8">J38*N38</f>
        <v>0.4</v>
      </c>
      <c r="Q38" s="127" t="str">
        <f t="shared" ref="Q38:Q41" si="9">IF(P38&lt;3,"ÇOK DÜŞÜK",IF(P38&lt;6,"DÜŞÜK",IF(P38&lt;12,"ORTA",IF(P38&lt;20," YÜKSEK",IF(P38&lt;26,"ÇOK YÜKSEK")))))</f>
        <v>ÇOK DÜŞÜK</v>
      </c>
      <c r="R38" s="9"/>
      <c r="S38" s="129" t="s">
        <v>218</v>
      </c>
      <c r="T38" s="150" t="s">
        <v>368</v>
      </c>
      <c r="U38" s="131" t="s">
        <v>388</v>
      </c>
      <c r="V38" s="132">
        <v>45658</v>
      </c>
      <c r="W38" s="132">
        <v>46022</v>
      </c>
      <c r="X38" s="161"/>
      <c r="Y38" s="129" t="s">
        <v>363</v>
      </c>
      <c r="Z38" s="150"/>
      <c r="AA38" s="150"/>
      <c r="AB38" s="162"/>
      <c r="AC38" s="133" t="s">
        <v>216</v>
      </c>
      <c r="AD38" s="133" t="s">
        <v>216</v>
      </c>
      <c r="AE38" s="133" t="s">
        <v>216</v>
      </c>
      <c r="AF38" s="23"/>
      <c r="AG38" s="133">
        <v>4</v>
      </c>
      <c r="AH38" s="133">
        <v>0.4</v>
      </c>
      <c r="AI38" s="163"/>
    </row>
    <row r="39" spans="1:35" ht="57.5" x14ac:dyDescent="0.35">
      <c r="A39" s="212" t="s">
        <v>199</v>
      </c>
      <c r="B39" s="206" t="s">
        <v>202</v>
      </c>
      <c r="C39" s="104" t="s">
        <v>200</v>
      </c>
      <c r="D39" s="108" t="s">
        <v>203</v>
      </c>
      <c r="E39" s="109" t="s">
        <v>386</v>
      </c>
      <c r="F39" s="109" t="s">
        <v>159</v>
      </c>
      <c r="G39" s="21"/>
      <c r="H39" s="119">
        <v>4</v>
      </c>
      <c r="I39" s="119">
        <v>3</v>
      </c>
      <c r="J39" s="147" t="s">
        <v>356</v>
      </c>
      <c r="K39" s="147" t="s">
        <v>357</v>
      </c>
      <c r="L39" s="130" t="s">
        <v>392</v>
      </c>
      <c r="M39" s="124" t="s">
        <v>212</v>
      </c>
      <c r="N39" s="125">
        <f t="shared" si="7"/>
        <v>0.1</v>
      </c>
      <c r="O39" s="125" t="s">
        <v>213</v>
      </c>
      <c r="P39" s="151">
        <f t="shared" si="8"/>
        <v>1.2000000000000002</v>
      </c>
      <c r="Q39" s="153" t="str">
        <f t="shared" si="9"/>
        <v>ÇOK DÜŞÜK</v>
      </c>
      <c r="R39" s="9"/>
      <c r="S39" s="129" t="s">
        <v>218</v>
      </c>
      <c r="T39" s="150" t="s">
        <v>368</v>
      </c>
      <c r="U39" s="131" t="s">
        <v>388</v>
      </c>
      <c r="V39" s="132">
        <v>45658</v>
      </c>
      <c r="W39" s="132">
        <v>46022</v>
      </c>
      <c r="X39" s="161"/>
      <c r="Y39" s="129" t="s">
        <v>363</v>
      </c>
      <c r="Z39" s="150"/>
      <c r="AA39" s="150"/>
      <c r="AB39" s="162"/>
      <c r="AC39" s="133" t="s">
        <v>216</v>
      </c>
      <c r="AD39" s="133" t="s">
        <v>216</v>
      </c>
      <c r="AE39" s="133" t="s">
        <v>216</v>
      </c>
      <c r="AF39" s="23"/>
      <c r="AG39" s="133">
        <v>12</v>
      </c>
      <c r="AH39" s="133">
        <v>1.2</v>
      </c>
      <c r="AI39" s="163"/>
    </row>
    <row r="40" spans="1:35" ht="50" customHeight="1" x14ac:dyDescent="0.35">
      <c r="A40" s="213"/>
      <c r="B40" s="207"/>
      <c r="C40" s="104" t="s">
        <v>201</v>
      </c>
      <c r="D40" s="108" t="s">
        <v>204</v>
      </c>
      <c r="E40" s="109" t="s">
        <v>386</v>
      </c>
      <c r="F40" s="109" t="s">
        <v>159</v>
      </c>
      <c r="G40" s="21"/>
      <c r="H40" s="119">
        <v>4</v>
      </c>
      <c r="I40" s="119">
        <v>2</v>
      </c>
      <c r="J40" s="147" t="s">
        <v>351</v>
      </c>
      <c r="K40" s="120" t="s">
        <v>352</v>
      </c>
      <c r="L40" s="130" t="s">
        <v>393</v>
      </c>
      <c r="M40" s="124" t="s">
        <v>212</v>
      </c>
      <c r="N40" s="125">
        <f t="shared" si="7"/>
        <v>0.1</v>
      </c>
      <c r="O40" s="125" t="s">
        <v>213</v>
      </c>
      <c r="P40" s="151">
        <f t="shared" si="8"/>
        <v>0.8</v>
      </c>
      <c r="Q40" s="153" t="str">
        <f t="shared" si="9"/>
        <v>ÇOK DÜŞÜK</v>
      </c>
      <c r="R40" s="9"/>
      <c r="S40" s="129" t="s">
        <v>218</v>
      </c>
      <c r="T40" s="150" t="s">
        <v>368</v>
      </c>
      <c r="U40" s="131" t="s">
        <v>388</v>
      </c>
      <c r="V40" s="132">
        <v>45658</v>
      </c>
      <c r="W40" s="132">
        <v>46022</v>
      </c>
      <c r="X40" s="161"/>
      <c r="Y40" s="129" t="s">
        <v>363</v>
      </c>
      <c r="Z40" s="150"/>
      <c r="AA40" s="150"/>
      <c r="AB40" s="162"/>
      <c r="AC40" s="133" t="s">
        <v>216</v>
      </c>
      <c r="AD40" s="133" t="s">
        <v>216</v>
      </c>
      <c r="AE40" s="133" t="s">
        <v>216</v>
      </c>
      <c r="AF40" s="23"/>
      <c r="AG40" s="133">
        <v>8</v>
      </c>
      <c r="AH40" s="133">
        <v>0.8</v>
      </c>
      <c r="AI40" s="163"/>
    </row>
    <row r="41" spans="1:35" ht="50" customHeight="1" x14ac:dyDescent="0.35">
      <c r="A41" s="213"/>
      <c r="B41" s="207"/>
      <c r="C41" s="104" t="s">
        <v>205</v>
      </c>
      <c r="D41" s="108" t="s">
        <v>206</v>
      </c>
      <c r="E41" s="109" t="s">
        <v>386</v>
      </c>
      <c r="F41" s="109" t="s">
        <v>159</v>
      </c>
      <c r="G41" s="21"/>
      <c r="H41" s="118">
        <v>5</v>
      </c>
      <c r="I41" s="118">
        <v>1</v>
      </c>
      <c r="J41" s="120" t="s">
        <v>210</v>
      </c>
      <c r="K41" s="120" t="s">
        <v>211</v>
      </c>
      <c r="L41" s="130" t="s">
        <v>394</v>
      </c>
      <c r="M41" s="124" t="s">
        <v>212</v>
      </c>
      <c r="N41" s="125">
        <f t="shared" si="7"/>
        <v>0.1</v>
      </c>
      <c r="O41" s="125" t="s">
        <v>213</v>
      </c>
      <c r="P41" s="151">
        <f t="shared" si="8"/>
        <v>0.5</v>
      </c>
      <c r="Q41" s="127" t="str">
        <f t="shared" si="9"/>
        <v>ÇOK DÜŞÜK</v>
      </c>
      <c r="R41" s="9"/>
      <c r="S41" s="129" t="s">
        <v>218</v>
      </c>
      <c r="T41" s="150" t="s">
        <v>368</v>
      </c>
      <c r="U41" s="131" t="s">
        <v>372</v>
      </c>
      <c r="V41" s="132">
        <v>45658</v>
      </c>
      <c r="W41" s="132">
        <v>46022</v>
      </c>
      <c r="X41" s="161"/>
      <c r="Y41" s="129" t="s">
        <v>363</v>
      </c>
      <c r="Z41" s="150"/>
      <c r="AA41" s="150"/>
      <c r="AB41" s="162"/>
      <c r="AC41" s="133" t="s">
        <v>216</v>
      </c>
      <c r="AD41" s="133" t="s">
        <v>216</v>
      </c>
      <c r="AE41" s="133" t="s">
        <v>216</v>
      </c>
      <c r="AF41" s="23"/>
      <c r="AG41" s="133">
        <v>5</v>
      </c>
      <c r="AH41" s="133">
        <v>0.5</v>
      </c>
      <c r="AI41" s="163"/>
    </row>
    <row r="42" spans="1:35" ht="50" customHeight="1" x14ac:dyDescent="0.35">
      <c r="A42" s="213"/>
      <c r="B42" s="207"/>
      <c r="C42" s="104" t="s">
        <v>207</v>
      </c>
      <c r="D42" s="108" t="s">
        <v>208</v>
      </c>
      <c r="E42" s="109" t="s">
        <v>386</v>
      </c>
      <c r="F42" s="109" t="s">
        <v>159</v>
      </c>
      <c r="G42" s="21"/>
      <c r="H42" s="118">
        <v>4</v>
      </c>
      <c r="I42" s="118">
        <v>2</v>
      </c>
      <c r="J42" s="120" t="s">
        <v>351</v>
      </c>
      <c r="K42" s="120" t="s">
        <v>352</v>
      </c>
      <c r="L42" s="130" t="s">
        <v>395</v>
      </c>
      <c r="M42" s="124" t="s">
        <v>212</v>
      </c>
      <c r="N42" s="125">
        <f t="shared" ref="N42:N58" si="10">IF(M42="Yeterli",0.1,IF(M42="Zayıf",0.8, IF(M42="Kısmen Yeterli", 0.4, IF(M42="Yeterli Değil",1))))</f>
        <v>0.1</v>
      </c>
      <c r="O42" s="125" t="s">
        <v>213</v>
      </c>
      <c r="P42" s="151">
        <f t="shared" ref="P42:P58" si="11">J42*N42</f>
        <v>0.8</v>
      </c>
      <c r="Q42" s="127" t="str">
        <f t="shared" ref="Q42:Q58" si="12">IF(P42&lt;3,"ÇOK DÜŞÜK",IF(P42&lt;6,"DÜŞÜK",IF(P42&lt;12,"ORTA",IF(P42&lt;20," YÜKSEK",IF(P42&lt;26,"ÇOK YÜKSEK")))))</f>
        <v>ÇOK DÜŞÜK</v>
      </c>
      <c r="R42" s="9"/>
      <c r="S42" s="129" t="s">
        <v>218</v>
      </c>
      <c r="T42" s="150" t="s">
        <v>368</v>
      </c>
      <c r="U42" s="131" t="s">
        <v>388</v>
      </c>
      <c r="V42" s="132">
        <v>45658</v>
      </c>
      <c r="W42" s="132">
        <v>46022</v>
      </c>
      <c r="X42" s="161"/>
      <c r="Y42" s="129" t="s">
        <v>363</v>
      </c>
      <c r="Z42" s="150"/>
      <c r="AA42" s="150"/>
      <c r="AB42" s="162"/>
      <c r="AC42" s="133" t="s">
        <v>216</v>
      </c>
      <c r="AD42" s="133" t="s">
        <v>216</v>
      </c>
      <c r="AE42" s="133" t="s">
        <v>216</v>
      </c>
      <c r="AF42" s="23"/>
      <c r="AG42" s="133">
        <v>8</v>
      </c>
      <c r="AH42" s="133">
        <v>0.8</v>
      </c>
      <c r="AI42" s="163"/>
    </row>
    <row r="43" spans="1:35" ht="15.5" x14ac:dyDescent="0.35">
      <c r="A43" s="115">
        <v>2</v>
      </c>
      <c r="B43" s="116" t="s">
        <v>209</v>
      </c>
      <c r="C43" s="103"/>
      <c r="D43" s="22"/>
      <c r="E43" s="109"/>
      <c r="F43" s="109"/>
      <c r="G43" s="21"/>
      <c r="H43" s="119"/>
      <c r="I43" s="119"/>
      <c r="J43" s="147"/>
      <c r="K43" s="147"/>
      <c r="L43" s="156"/>
      <c r="M43" s="173"/>
      <c r="N43" s="174"/>
      <c r="O43" s="174"/>
      <c r="P43" s="159"/>
      <c r="Q43" s="153"/>
      <c r="R43" s="9"/>
      <c r="S43" s="164"/>
      <c r="T43" s="165"/>
      <c r="U43" s="165"/>
      <c r="V43" s="165"/>
      <c r="W43" s="165"/>
      <c r="X43" s="161"/>
      <c r="Y43" s="164"/>
      <c r="Z43" s="165"/>
      <c r="AA43" s="165"/>
      <c r="AB43" s="162"/>
      <c r="AC43" s="165"/>
      <c r="AD43" s="165"/>
      <c r="AE43" s="165"/>
      <c r="AF43" s="165"/>
      <c r="AG43" s="165"/>
      <c r="AH43" s="165"/>
      <c r="AI43" s="167"/>
    </row>
    <row r="44" spans="1:35" ht="15.5" x14ac:dyDescent="0.35">
      <c r="A44" s="137">
        <v>2.1</v>
      </c>
      <c r="B44" s="143" t="s">
        <v>220</v>
      </c>
      <c r="C44" s="103"/>
      <c r="D44" s="22"/>
      <c r="E44" s="109"/>
      <c r="F44" s="109"/>
      <c r="G44" s="21"/>
      <c r="H44" s="119"/>
      <c r="I44" s="119"/>
      <c r="J44" s="147"/>
      <c r="K44" s="147"/>
      <c r="L44" s="156"/>
      <c r="M44" s="173"/>
      <c r="N44" s="174"/>
      <c r="O44" s="174"/>
      <c r="P44" s="159"/>
      <c r="Q44" s="153"/>
      <c r="R44" s="9"/>
      <c r="S44" s="164"/>
      <c r="T44" s="165"/>
      <c r="U44" s="165"/>
      <c r="V44" s="165"/>
      <c r="W44" s="165"/>
      <c r="X44" s="161"/>
      <c r="Y44" s="156"/>
      <c r="Z44" s="166"/>
      <c r="AA44" s="166"/>
      <c r="AB44" s="162"/>
      <c r="AC44" s="165"/>
      <c r="AD44" s="165"/>
      <c r="AE44" s="165"/>
      <c r="AF44" s="165"/>
      <c r="AG44" s="165"/>
      <c r="AH44" s="165"/>
      <c r="AI44" s="167"/>
    </row>
    <row r="45" spans="1:35" ht="46" x14ac:dyDescent="0.35">
      <c r="A45" s="238" t="s">
        <v>222</v>
      </c>
      <c r="B45" s="206" t="s">
        <v>221</v>
      </c>
      <c r="C45" s="104" t="s">
        <v>223</v>
      </c>
      <c r="D45" s="106" t="s">
        <v>224</v>
      </c>
      <c r="E45" s="109" t="s">
        <v>157</v>
      </c>
      <c r="F45" s="109" t="s">
        <v>159</v>
      </c>
      <c r="G45" s="21"/>
      <c r="H45" s="118">
        <v>3</v>
      </c>
      <c r="I45" s="118">
        <v>1</v>
      </c>
      <c r="J45" s="120" t="s">
        <v>355</v>
      </c>
      <c r="K45" s="120" t="s">
        <v>211</v>
      </c>
      <c r="L45" s="130" t="s">
        <v>396</v>
      </c>
      <c r="M45" s="124" t="s">
        <v>212</v>
      </c>
      <c r="N45" s="125">
        <f t="shared" si="10"/>
        <v>0.1</v>
      </c>
      <c r="O45" s="125" t="s">
        <v>213</v>
      </c>
      <c r="P45" s="151">
        <f t="shared" si="11"/>
        <v>0.30000000000000004</v>
      </c>
      <c r="Q45" s="127" t="str">
        <f t="shared" si="12"/>
        <v>ÇOK DÜŞÜK</v>
      </c>
      <c r="R45" s="9"/>
      <c r="S45" s="129" t="s">
        <v>218</v>
      </c>
      <c r="T45" s="150" t="s">
        <v>368</v>
      </c>
      <c r="U45" s="131" t="s">
        <v>369</v>
      </c>
      <c r="V45" s="132">
        <v>45901</v>
      </c>
      <c r="W45" s="132">
        <v>46022</v>
      </c>
      <c r="X45" s="161"/>
      <c r="Y45" s="129" t="s">
        <v>363</v>
      </c>
      <c r="Z45" s="150"/>
      <c r="AA45" s="150"/>
      <c r="AB45" s="162"/>
      <c r="AC45" s="133" t="s">
        <v>216</v>
      </c>
      <c r="AD45" s="133" t="s">
        <v>216</v>
      </c>
      <c r="AE45" s="133" t="s">
        <v>216</v>
      </c>
      <c r="AF45" s="23"/>
      <c r="AG45" s="133">
        <v>3</v>
      </c>
      <c r="AH45" s="133">
        <v>0.3</v>
      </c>
      <c r="AI45" s="163"/>
    </row>
    <row r="46" spans="1:35" ht="46" x14ac:dyDescent="0.35">
      <c r="A46" s="239"/>
      <c r="B46" s="207"/>
      <c r="C46" s="104" t="s">
        <v>225</v>
      </c>
      <c r="D46" s="106" t="s">
        <v>226</v>
      </c>
      <c r="E46" s="109" t="s">
        <v>157</v>
      </c>
      <c r="F46" s="109" t="s">
        <v>159</v>
      </c>
      <c r="G46" s="21"/>
      <c r="H46" s="119">
        <v>3</v>
      </c>
      <c r="I46" s="119">
        <v>2</v>
      </c>
      <c r="J46" s="147" t="s">
        <v>354</v>
      </c>
      <c r="K46" s="120" t="s">
        <v>352</v>
      </c>
      <c r="L46" s="130" t="s">
        <v>397</v>
      </c>
      <c r="M46" s="124" t="s">
        <v>212</v>
      </c>
      <c r="N46" s="125">
        <f t="shared" si="10"/>
        <v>0.1</v>
      </c>
      <c r="O46" s="125" t="s">
        <v>213</v>
      </c>
      <c r="P46" s="151">
        <f t="shared" si="11"/>
        <v>0.60000000000000009</v>
      </c>
      <c r="Q46" s="153" t="str">
        <f t="shared" si="12"/>
        <v>ÇOK DÜŞÜK</v>
      </c>
      <c r="R46" s="9"/>
      <c r="S46" s="129" t="s">
        <v>218</v>
      </c>
      <c r="T46" s="150" t="s">
        <v>368</v>
      </c>
      <c r="U46" s="131" t="s">
        <v>398</v>
      </c>
      <c r="V46" s="132">
        <v>45901</v>
      </c>
      <c r="W46" s="132">
        <v>46022</v>
      </c>
      <c r="X46" s="161"/>
      <c r="Y46" s="129" t="s">
        <v>363</v>
      </c>
      <c r="Z46" s="150"/>
      <c r="AA46" s="150"/>
      <c r="AB46" s="162"/>
      <c r="AC46" s="133" t="s">
        <v>216</v>
      </c>
      <c r="AD46" s="133" t="s">
        <v>216</v>
      </c>
      <c r="AE46" s="133" t="s">
        <v>216</v>
      </c>
      <c r="AF46" s="23"/>
      <c r="AG46" s="133">
        <v>6</v>
      </c>
      <c r="AH46" s="133">
        <v>0.6</v>
      </c>
      <c r="AI46" s="163"/>
    </row>
    <row r="47" spans="1:35" ht="57.5" x14ac:dyDescent="0.35">
      <c r="A47" s="240"/>
      <c r="B47" s="208"/>
      <c r="C47" s="104" t="s">
        <v>227</v>
      </c>
      <c r="D47" s="106" t="s">
        <v>228</v>
      </c>
      <c r="E47" s="109" t="s">
        <v>157</v>
      </c>
      <c r="F47" s="109" t="s">
        <v>159</v>
      </c>
      <c r="G47" s="21"/>
      <c r="H47" s="118">
        <v>3</v>
      </c>
      <c r="I47" s="118">
        <v>2</v>
      </c>
      <c r="J47" s="120" t="s">
        <v>354</v>
      </c>
      <c r="K47" s="120" t="s">
        <v>352</v>
      </c>
      <c r="L47" s="130" t="s">
        <v>397</v>
      </c>
      <c r="M47" s="124" t="s">
        <v>212</v>
      </c>
      <c r="N47" s="125">
        <f t="shared" si="10"/>
        <v>0.1</v>
      </c>
      <c r="O47" s="125" t="s">
        <v>213</v>
      </c>
      <c r="P47" s="151">
        <f t="shared" si="11"/>
        <v>0.60000000000000009</v>
      </c>
      <c r="Q47" s="127" t="str">
        <f t="shared" si="12"/>
        <v>ÇOK DÜŞÜK</v>
      </c>
      <c r="R47" s="9"/>
      <c r="S47" s="129" t="s">
        <v>218</v>
      </c>
      <c r="T47" s="150" t="s">
        <v>368</v>
      </c>
      <c r="U47" s="131" t="s">
        <v>398</v>
      </c>
      <c r="V47" s="132">
        <v>45901</v>
      </c>
      <c r="W47" s="132">
        <v>46022</v>
      </c>
      <c r="X47" s="161"/>
      <c r="Y47" s="129" t="s">
        <v>363</v>
      </c>
      <c r="Z47" s="150"/>
      <c r="AA47" s="150"/>
      <c r="AB47" s="162"/>
      <c r="AC47" s="133" t="s">
        <v>216</v>
      </c>
      <c r="AD47" s="133" t="s">
        <v>216</v>
      </c>
      <c r="AE47" s="133" t="s">
        <v>216</v>
      </c>
      <c r="AF47" s="23"/>
      <c r="AG47" s="133">
        <v>6</v>
      </c>
      <c r="AH47" s="133">
        <v>0.6</v>
      </c>
      <c r="AI47" s="163"/>
    </row>
    <row r="48" spans="1:35" ht="26" x14ac:dyDescent="0.35">
      <c r="A48" s="137">
        <v>2.2000000000000002</v>
      </c>
      <c r="B48" s="144" t="s">
        <v>237</v>
      </c>
      <c r="C48" s="103"/>
      <c r="D48" s="22"/>
      <c r="E48" s="109"/>
      <c r="F48" s="109"/>
      <c r="G48" s="21"/>
      <c r="H48" s="119"/>
      <c r="I48" s="119"/>
      <c r="J48" s="147"/>
      <c r="K48" s="147"/>
      <c r="L48" s="156"/>
      <c r="M48" s="173"/>
      <c r="N48" s="174"/>
      <c r="O48" s="174"/>
      <c r="P48" s="159"/>
      <c r="Q48" s="153"/>
      <c r="R48" s="9"/>
      <c r="S48" s="164"/>
      <c r="T48" s="165"/>
      <c r="U48" s="165"/>
      <c r="V48" s="165"/>
      <c r="W48" s="165"/>
      <c r="X48" s="161"/>
      <c r="Y48" s="156"/>
      <c r="Z48" s="166"/>
      <c r="AA48" s="166"/>
      <c r="AB48" s="162"/>
      <c r="AC48" s="165"/>
      <c r="AD48" s="165"/>
      <c r="AE48" s="165"/>
      <c r="AF48" s="165"/>
      <c r="AG48" s="165"/>
      <c r="AH48" s="165"/>
      <c r="AI48" s="167"/>
    </row>
    <row r="49" spans="1:35" ht="46" x14ac:dyDescent="0.35">
      <c r="A49" s="238" t="s">
        <v>233</v>
      </c>
      <c r="B49" s="206" t="s">
        <v>229</v>
      </c>
      <c r="C49" s="104" t="s">
        <v>234</v>
      </c>
      <c r="D49" s="106" t="s">
        <v>230</v>
      </c>
      <c r="E49" s="109" t="s">
        <v>157</v>
      </c>
      <c r="F49" s="109" t="s">
        <v>159</v>
      </c>
      <c r="G49" s="21"/>
      <c r="H49" s="119">
        <v>4</v>
      </c>
      <c r="I49" s="119">
        <v>1</v>
      </c>
      <c r="J49" s="147" t="s">
        <v>350</v>
      </c>
      <c r="K49" s="120" t="s">
        <v>211</v>
      </c>
      <c r="L49" s="130" t="s">
        <v>399</v>
      </c>
      <c r="M49" s="124" t="s">
        <v>212</v>
      </c>
      <c r="N49" s="125">
        <f t="shared" si="10"/>
        <v>0.1</v>
      </c>
      <c r="O49" s="125" t="s">
        <v>213</v>
      </c>
      <c r="P49" s="151">
        <f t="shared" si="11"/>
        <v>0.4</v>
      </c>
      <c r="Q49" s="153" t="str">
        <f t="shared" si="12"/>
        <v>ÇOK DÜŞÜK</v>
      </c>
      <c r="R49" s="9"/>
      <c r="S49" s="129" t="s">
        <v>218</v>
      </c>
      <c r="T49" s="150" t="s">
        <v>368</v>
      </c>
      <c r="U49" s="131" t="s">
        <v>398</v>
      </c>
      <c r="V49" s="132">
        <v>45658</v>
      </c>
      <c r="W49" s="132">
        <v>46022</v>
      </c>
      <c r="X49" s="161"/>
      <c r="Y49" s="129" t="s">
        <v>363</v>
      </c>
      <c r="Z49" s="179"/>
      <c r="AA49" s="179"/>
      <c r="AB49" s="162"/>
      <c r="AC49" s="133" t="s">
        <v>216</v>
      </c>
      <c r="AD49" s="133" t="s">
        <v>216</v>
      </c>
      <c r="AE49" s="133" t="s">
        <v>216</v>
      </c>
      <c r="AF49" s="23"/>
      <c r="AG49" s="133">
        <v>4</v>
      </c>
      <c r="AH49" s="133">
        <v>0.4</v>
      </c>
      <c r="AI49" s="163"/>
    </row>
    <row r="50" spans="1:35" ht="57.5" x14ac:dyDescent="0.35">
      <c r="A50" s="239"/>
      <c r="B50" s="207"/>
      <c r="C50" s="104" t="s">
        <v>235</v>
      </c>
      <c r="D50" s="106" t="s">
        <v>231</v>
      </c>
      <c r="E50" s="109" t="s">
        <v>157</v>
      </c>
      <c r="F50" s="109" t="s">
        <v>159</v>
      </c>
      <c r="G50" s="21"/>
      <c r="H50" s="118">
        <v>2</v>
      </c>
      <c r="I50" s="118">
        <v>3</v>
      </c>
      <c r="J50" s="120" t="s">
        <v>354</v>
      </c>
      <c r="K50" s="120" t="s">
        <v>352</v>
      </c>
      <c r="L50" s="130" t="s">
        <v>400</v>
      </c>
      <c r="M50" s="124" t="s">
        <v>360</v>
      </c>
      <c r="N50" s="125">
        <f t="shared" si="10"/>
        <v>0.4</v>
      </c>
      <c r="O50" s="125" t="s">
        <v>213</v>
      </c>
      <c r="P50" s="151">
        <f t="shared" si="11"/>
        <v>2.4000000000000004</v>
      </c>
      <c r="Q50" s="127" t="str">
        <f t="shared" si="12"/>
        <v>ÇOK DÜŞÜK</v>
      </c>
      <c r="R50" s="9"/>
      <c r="S50" s="129" t="s">
        <v>218</v>
      </c>
      <c r="T50" s="131" t="s">
        <v>371</v>
      </c>
      <c r="U50" s="131" t="s">
        <v>404</v>
      </c>
      <c r="V50" s="132">
        <v>45658</v>
      </c>
      <c r="W50" s="132">
        <v>46022</v>
      </c>
      <c r="X50" s="161"/>
      <c r="Y50" s="129" t="s">
        <v>215</v>
      </c>
      <c r="Z50" s="150"/>
      <c r="AA50" s="150"/>
      <c r="AB50" s="162"/>
      <c r="AC50" s="133" t="s">
        <v>216</v>
      </c>
      <c r="AD50" s="133" t="s">
        <v>216</v>
      </c>
      <c r="AE50" s="133" t="s">
        <v>216</v>
      </c>
      <c r="AF50" s="23"/>
      <c r="AG50" s="133">
        <v>6</v>
      </c>
      <c r="AH50" s="133">
        <v>2.4</v>
      </c>
      <c r="AI50" s="163"/>
    </row>
    <row r="51" spans="1:35" ht="46" x14ac:dyDescent="0.35">
      <c r="A51" s="240"/>
      <c r="B51" s="208"/>
      <c r="C51" s="104" t="s">
        <v>236</v>
      </c>
      <c r="D51" s="106" t="s">
        <v>232</v>
      </c>
      <c r="E51" s="109" t="s">
        <v>157</v>
      </c>
      <c r="F51" s="109" t="s">
        <v>159</v>
      </c>
      <c r="G51" s="21"/>
      <c r="H51" s="119">
        <v>3</v>
      </c>
      <c r="I51" s="119">
        <v>2</v>
      </c>
      <c r="J51" s="147" t="s">
        <v>354</v>
      </c>
      <c r="K51" s="120" t="s">
        <v>352</v>
      </c>
      <c r="L51" s="155" t="s">
        <v>401</v>
      </c>
      <c r="M51" s="124" t="s">
        <v>360</v>
      </c>
      <c r="N51" s="125">
        <f t="shared" si="10"/>
        <v>0.4</v>
      </c>
      <c r="O51" s="125" t="s">
        <v>213</v>
      </c>
      <c r="P51" s="151">
        <f t="shared" si="11"/>
        <v>2.4000000000000004</v>
      </c>
      <c r="Q51" s="153" t="str">
        <f t="shared" si="12"/>
        <v>ÇOK DÜŞÜK</v>
      </c>
      <c r="R51" s="9"/>
      <c r="S51" s="129" t="s">
        <v>218</v>
      </c>
      <c r="T51" s="131" t="s">
        <v>402</v>
      </c>
      <c r="U51" s="131" t="s">
        <v>404</v>
      </c>
      <c r="V51" s="132">
        <v>45658</v>
      </c>
      <c r="W51" s="132">
        <v>46022</v>
      </c>
      <c r="X51" s="161"/>
      <c r="Y51" s="129" t="s">
        <v>215</v>
      </c>
      <c r="Z51" s="179"/>
      <c r="AA51" s="179"/>
      <c r="AB51" s="162"/>
      <c r="AC51" s="133" t="s">
        <v>216</v>
      </c>
      <c r="AD51" s="133" t="s">
        <v>216</v>
      </c>
      <c r="AE51" s="133" t="s">
        <v>216</v>
      </c>
      <c r="AF51" s="23"/>
      <c r="AG51" s="133">
        <v>6</v>
      </c>
      <c r="AH51" s="133">
        <v>2.4</v>
      </c>
      <c r="AI51" s="163"/>
    </row>
    <row r="52" spans="1:35" ht="46" x14ac:dyDescent="0.35">
      <c r="A52" s="238" t="s">
        <v>238</v>
      </c>
      <c r="B52" s="241" t="s">
        <v>239</v>
      </c>
      <c r="C52" s="104" t="s">
        <v>244</v>
      </c>
      <c r="D52" s="106" t="s">
        <v>240</v>
      </c>
      <c r="E52" s="109" t="s">
        <v>157</v>
      </c>
      <c r="F52" s="109" t="s">
        <v>159</v>
      </c>
      <c r="G52" s="21"/>
      <c r="H52" s="118">
        <v>3</v>
      </c>
      <c r="I52" s="118">
        <v>2</v>
      </c>
      <c r="J52" s="120" t="s">
        <v>354</v>
      </c>
      <c r="K52" s="120" t="s">
        <v>352</v>
      </c>
      <c r="L52" s="130" t="s">
        <v>405</v>
      </c>
      <c r="M52" s="124" t="s">
        <v>212</v>
      </c>
      <c r="N52" s="125">
        <f t="shared" si="10"/>
        <v>0.1</v>
      </c>
      <c r="O52" s="125" t="s">
        <v>213</v>
      </c>
      <c r="P52" s="151">
        <f t="shared" si="11"/>
        <v>0.60000000000000009</v>
      </c>
      <c r="Q52" s="127" t="str">
        <f t="shared" si="12"/>
        <v>ÇOK DÜŞÜK</v>
      </c>
      <c r="R52" s="9"/>
      <c r="S52" s="129" t="s">
        <v>218</v>
      </c>
      <c r="T52" s="150" t="s">
        <v>368</v>
      </c>
      <c r="U52" s="131" t="s">
        <v>398</v>
      </c>
      <c r="V52" s="132">
        <v>45658</v>
      </c>
      <c r="W52" s="132">
        <v>46022</v>
      </c>
      <c r="X52" s="161"/>
      <c r="Y52" s="129" t="s">
        <v>363</v>
      </c>
      <c r="Z52" s="150"/>
      <c r="AA52" s="150"/>
      <c r="AB52" s="162"/>
      <c r="AC52" s="133" t="s">
        <v>216</v>
      </c>
      <c r="AD52" s="133" t="s">
        <v>216</v>
      </c>
      <c r="AE52" s="133" t="s">
        <v>216</v>
      </c>
      <c r="AF52" s="23"/>
      <c r="AG52" s="133">
        <v>6</v>
      </c>
      <c r="AH52" s="133">
        <v>0.6</v>
      </c>
      <c r="AI52" s="163"/>
    </row>
    <row r="53" spans="1:35" ht="34.5" x14ac:dyDescent="0.35">
      <c r="A53" s="239"/>
      <c r="B53" s="242"/>
      <c r="C53" s="104" t="s">
        <v>245</v>
      </c>
      <c r="D53" s="106" t="s">
        <v>241</v>
      </c>
      <c r="E53" s="109" t="s">
        <v>157</v>
      </c>
      <c r="F53" s="109" t="s">
        <v>159</v>
      </c>
      <c r="G53" s="21"/>
      <c r="H53" s="119">
        <v>2</v>
      </c>
      <c r="I53" s="119">
        <v>3</v>
      </c>
      <c r="J53" s="147" t="s">
        <v>354</v>
      </c>
      <c r="K53" s="120" t="s">
        <v>352</v>
      </c>
      <c r="L53" s="130" t="s">
        <v>406</v>
      </c>
      <c r="M53" s="124" t="s">
        <v>212</v>
      </c>
      <c r="N53" s="125">
        <f t="shared" si="10"/>
        <v>0.1</v>
      </c>
      <c r="O53" s="125" t="s">
        <v>213</v>
      </c>
      <c r="P53" s="151">
        <f t="shared" si="11"/>
        <v>0.60000000000000009</v>
      </c>
      <c r="Q53" s="153" t="str">
        <f t="shared" si="12"/>
        <v>ÇOK DÜŞÜK</v>
      </c>
      <c r="R53" s="9"/>
      <c r="S53" s="129" t="s">
        <v>218</v>
      </c>
      <c r="T53" s="150" t="s">
        <v>368</v>
      </c>
      <c r="U53" s="131" t="s">
        <v>398</v>
      </c>
      <c r="V53" s="132">
        <v>45658</v>
      </c>
      <c r="W53" s="132">
        <v>46022</v>
      </c>
      <c r="X53" s="161"/>
      <c r="Y53" s="129" t="s">
        <v>363</v>
      </c>
      <c r="Z53" s="179"/>
      <c r="AA53" s="179"/>
      <c r="AB53" s="162"/>
      <c r="AC53" s="133" t="s">
        <v>216</v>
      </c>
      <c r="AD53" s="133" t="s">
        <v>216</v>
      </c>
      <c r="AE53" s="133" t="s">
        <v>216</v>
      </c>
      <c r="AF53" s="23"/>
      <c r="AG53" s="133">
        <v>6</v>
      </c>
      <c r="AH53" s="133">
        <v>0.6</v>
      </c>
      <c r="AI53" s="163"/>
    </row>
    <row r="54" spans="1:35" ht="46" x14ac:dyDescent="0.35">
      <c r="A54" s="239"/>
      <c r="B54" s="242"/>
      <c r="C54" s="104" t="s">
        <v>246</v>
      </c>
      <c r="D54" s="106" t="s">
        <v>242</v>
      </c>
      <c r="E54" s="109" t="s">
        <v>157</v>
      </c>
      <c r="F54" s="109" t="s">
        <v>159</v>
      </c>
      <c r="G54" s="21"/>
      <c r="H54" s="118">
        <v>2</v>
      </c>
      <c r="I54" s="118">
        <v>3</v>
      </c>
      <c r="J54" s="120" t="s">
        <v>354</v>
      </c>
      <c r="K54" s="120" t="s">
        <v>352</v>
      </c>
      <c r="L54" s="130" t="s">
        <v>406</v>
      </c>
      <c r="M54" s="124" t="s">
        <v>212</v>
      </c>
      <c r="N54" s="125">
        <f t="shared" si="10"/>
        <v>0.1</v>
      </c>
      <c r="O54" s="125" t="s">
        <v>213</v>
      </c>
      <c r="P54" s="151">
        <f t="shared" si="11"/>
        <v>0.60000000000000009</v>
      </c>
      <c r="Q54" s="127" t="str">
        <f t="shared" si="12"/>
        <v>ÇOK DÜŞÜK</v>
      </c>
      <c r="R54" s="9"/>
      <c r="S54" s="129" t="s">
        <v>218</v>
      </c>
      <c r="T54" s="150" t="s">
        <v>368</v>
      </c>
      <c r="U54" s="131" t="s">
        <v>398</v>
      </c>
      <c r="V54" s="132">
        <v>45658</v>
      </c>
      <c r="W54" s="132">
        <v>46022</v>
      </c>
      <c r="X54" s="161"/>
      <c r="Y54" s="129" t="s">
        <v>363</v>
      </c>
      <c r="Z54" s="150"/>
      <c r="AA54" s="150"/>
      <c r="AB54" s="162"/>
      <c r="AC54" s="133" t="s">
        <v>216</v>
      </c>
      <c r="AD54" s="133" t="s">
        <v>216</v>
      </c>
      <c r="AE54" s="133" t="s">
        <v>216</v>
      </c>
      <c r="AF54" s="23"/>
      <c r="AG54" s="133">
        <v>6</v>
      </c>
      <c r="AH54" s="133">
        <v>0.6</v>
      </c>
      <c r="AI54" s="163"/>
    </row>
    <row r="55" spans="1:35" ht="46" x14ac:dyDescent="0.35">
      <c r="A55" s="240"/>
      <c r="B55" s="243"/>
      <c r="C55" s="104" t="s">
        <v>247</v>
      </c>
      <c r="D55" s="106" t="s">
        <v>243</v>
      </c>
      <c r="E55" s="109" t="s">
        <v>157</v>
      </c>
      <c r="F55" s="109" t="s">
        <v>159</v>
      </c>
      <c r="G55" s="21"/>
      <c r="H55" s="119">
        <v>2</v>
      </c>
      <c r="I55" s="119">
        <v>2</v>
      </c>
      <c r="J55" s="147" t="s">
        <v>350</v>
      </c>
      <c r="K55" s="120" t="s">
        <v>211</v>
      </c>
      <c r="L55" s="130" t="s">
        <v>407</v>
      </c>
      <c r="M55" s="124" t="s">
        <v>212</v>
      </c>
      <c r="N55" s="125">
        <f t="shared" si="10"/>
        <v>0.1</v>
      </c>
      <c r="O55" s="125" t="s">
        <v>213</v>
      </c>
      <c r="P55" s="151">
        <f t="shared" si="11"/>
        <v>0.4</v>
      </c>
      <c r="Q55" s="153" t="str">
        <f t="shared" si="12"/>
        <v>ÇOK DÜŞÜK</v>
      </c>
      <c r="R55" s="9"/>
      <c r="S55" s="129" t="s">
        <v>218</v>
      </c>
      <c r="T55" s="150" t="s">
        <v>368</v>
      </c>
      <c r="U55" s="131" t="s">
        <v>398</v>
      </c>
      <c r="V55" s="132">
        <v>45658</v>
      </c>
      <c r="W55" s="132">
        <v>46022</v>
      </c>
      <c r="X55" s="161"/>
      <c r="Y55" s="129" t="s">
        <v>363</v>
      </c>
      <c r="Z55" s="179"/>
      <c r="AA55" s="179"/>
      <c r="AB55" s="162"/>
      <c r="AC55" s="133" t="s">
        <v>216</v>
      </c>
      <c r="AD55" s="133" t="s">
        <v>216</v>
      </c>
      <c r="AE55" s="133" t="s">
        <v>216</v>
      </c>
      <c r="AF55" s="23"/>
      <c r="AG55" s="133">
        <v>4</v>
      </c>
      <c r="AH55" s="133">
        <v>0.4</v>
      </c>
      <c r="AI55" s="163"/>
    </row>
    <row r="56" spans="1:35" ht="46" x14ac:dyDescent="0.35">
      <c r="A56" s="238" t="s">
        <v>249</v>
      </c>
      <c r="B56" s="241" t="s">
        <v>248</v>
      </c>
      <c r="C56" s="104" t="s">
        <v>250</v>
      </c>
      <c r="D56" s="106" t="s">
        <v>252</v>
      </c>
      <c r="E56" s="109" t="s">
        <v>157</v>
      </c>
      <c r="F56" s="109" t="s">
        <v>159</v>
      </c>
      <c r="G56" s="21"/>
      <c r="H56" s="118">
        <v>4</v>
      </c>
      <c r="I56" s="118">
        <v>1</v>
      </c>
      <c r="J56" s="120" t="s">
        <v>350</v>
      </c>
      <c r="K56" s="120" t="s">
        <v>211</v>
      </c>
      <c r="L56" s="130" t="s">
        <v>408</v>
      </c>
      <c r="M56" s="124" t="s">
        <v>212</v>
      </c>
      <c r="N56" s="125">
        <f t="shared" si="10"/>
        <v>0.1</v>
      </c>
      <c r="O56" s="125" t="s">
        <v>213</v>
      </c>
      <c r="P56" s="151">
        <f t="shared" si="11"/>
        <v>0.4</v>
      </c>
      <c r="Q56" s="127" t="str">
        <f t="shared" si="12"/>
        <v>ÇOK DÜŞÜK</v>
      </c>
      <c r="R56" s="9"/>
      <c r="S56" s="129" t="s">
        <v>409</v>
      </c>
      <c r="T56" s="150" t="s">
        <v>368</v>
      </c>
      <c r="U56" s="131" t="s">
        <v>410</v>
      </c>
      <c r="V56" s="132">
        <v>45658</v>
      </c>
      <c r="W56" s="132">
        <v>46022</v>
      </c>
      <c r="X56" s="161"/>
      <c r="Y56" s="129" t="s">
        <v>363</v>
      </c>
      <c r="Z56" s="150"/>
      <c r="AA56" s="150"/>
      <c r="AB56" s="162"/>
      <c r="AC56" s="133" t="s">
        <v>216</v>
      </c>
      <c r="AD56" s="133" t="s">
        <v>216</v>
      </c>
      <c r="AE56" s="133" t="s">
        <v>216</v>
      </c>
      <c r="AF56" s="23"/>
      <c r="AG56" s="133">
        <v>4</v>
      </c>
      <c r="AH56" s="133">
        <v>0.4</v>
      </c>
      <c r="AI56" s="163"/>
    </row>
    <row r="57" spans="1:35" ht="57.5" x14ac:dyDescent="0.35">
      <c r="A57" s="240"/>
      <c r="B57" s="243"/>
      <c r="C57" s="104" t="s">
        <v>251</v>
      </c>
      <c r="D57" s="106" t="s">
        <v>257</v>
      </c>
      <c r="E57" s="109" t="s">
        <v>157</v>
      </c>
      <c r="F57" s="109" t="s">
        <v>159</v>
      </c>
      <c r="G57" s="21"/>
      <c r="H57" s="118">
        <v>3</v>
      </c>
      <c r="I57" s="118">
        <v>1</v>
      </c>
      <c r="J57" s="120" t="s">
        <v>355</v>
      </c>
      <c r="K57" s="120" t="s">
        <v>211</v>
      </c>
      <c r="L57" s="130" t="s">
        <v>411</v>
      </c>
      <c r="M57" s="124" t="s">
        <v>212</v>
      </c>
      <c r="N57" s="125">
        <f t="shared" si="10"/>
        <v>0.1</v>
      </c>
      <c r="O57" s="125" t="s">
        <v>213</v>
      </c>
      <c r="P57" s="151">
        <f t="shared" si="11"/>
        <v>0.30000000000000004</v>
      </c>
      <c r="Q57" s="127" t="str">
        <f t="shared" si="12"/>
        <v>ÇOK DÜŞÜK</v>
      </c>
      <c r="R57" s="9"/>
      <c r="S57" s="129" t="s">
        <v>218</v>
      </c>
      <c r="T57" s="150" t="s">
        <v>368</v>
      </c>
      <c r="U57" s="131" t="s">
        <v>412</v>
      </c>
      <c r="V57" s="132">
        <v>45658</v>
      </c>
      <c r="W57" s="132">
        <v>46022</v>
      </c>
      <c r="X57" s="161"/>
      <c r="Y57" s="129" t="s">
        <v>363</v>
      </c>
      <c r="Z57" s="150"/>
      <c r="AA57" s="150"/>
      <c r="AB57" s="162"/>
      <c r="AC57" s="133" t="s">
        <v>216</v>
      </c>
      <c r="AD57" s="133" t="s">
        <v>216</v>
      </c>
      <c r="AE57" s="133" t="s">
        <v>216</v>
      </c>
      <c r="AF57" s="23"/>
      <c r="AG57" s="133">
        <v>3</v>
      </c>
      <c r="AH57" s="133">
        <v>0.3</v>
      </c>
      <c r="AI57" s="163"/>
    </row>
    <row r="58" spans="1:35" ht="34.5" x14ac:dyDescent="0.35">
      <c r="A58" s="105" t="s">
        <v>255</v>
      </c>
      <c r="B58" s="110" t="s">
        <v>254</v>
      </c>
      <c r="C58" s="104" t="s">
        <v>256</v>
      </c>
      <c r="D58" s="106" t="s">
        <v>253</v>
      </c>
      <c r="E58" s="109" t="s">
        <v>157</v>
      </c>
      <c r="F58" s="109" t="s">
        <v>159</v>
      </c>
      <c r="G58" s="21"/>
      <c r="H58" s="118">
        <v>3</v>
      </c>
      <c r="I58" s="118">
        <v>3</v>
      </c>
      <c r="J58" s="120" t="s">
        <v>353</v>
      </c>
      <c r="K58" s="120" t="s">
        <v>352</v>
      </c>
      <c r="L58" s="130" t="s">
        <v>413</v>
      </c>
      <c r="M58" s="124" t="s">
        <v>212</v>
      </c>
      <c r="N58" s="125">
        <f t="shared" si="10"/>
        <v>0.1</v>
      </c>
      <c r="O58" s="125" t="s">
        <v>213</v>
      </c>
      <c r="P58" s="151">
        <f t="shared" si="11"/>
        <v>0.9</v>
      </c>
      <c r="Q58" s="127" t="str">
        <f t="shared" si="12"/>
        <v>ÇOK DÜŞÜK</v>
      </c>
      <c r="R58" s="9"/>
      <c r="S58" s="129" t="s">
        <v>218</v>
      </c>
      <c r="T58" s="150" t="s">
        <v>368</v>
      </c>
      <c r="U58" s="131" t="s">
        <v>412</v>
      </c>
      <c r="V58" s="132">
        <v>45658</v>
      </c>
      <c r="W58" s="132">
        <v>46022</v>
      </c>
      <c r="X58" s="161"/>
      <c r="Y58" s="129" t="s">
        <v>363</v>
      </c>
      <c r="Z58" s="150"/>
      <c r="AA58" s="150"/>
      <c r="AB58" s="162"/>
      <c r="AC58" s="133" t="s">
        <v>216</v>
      </c>
      <c r="AD58" s="133" t="s">
        <v>216</v>
      </c>
      <c r="AE58" s="133" t="s">
        <v>216</v>
      </c>
      <c r="AF58" s="23"/>
      <c r="AG58" s="133">
        <v>9</v>
      </c>
      <c r="AH58" s="133">
        <v>0.9</v>
      </c>
      <c r="AI58" s="163"/>
    </row>
    <row r="59" spans="1:35" ht="34.5" x14ac:dyDescent="0.35">
      <c r="A59" s="203">
        <v>2.2999999999999998</v>
      </c>
      <c r="B59" s="200" t="s">
        <v>261</v>
      </c>
      <c r="C59" s="104" t="s">
        <v>262</v>
      </c>
      <c r="D59" s="106" t="s">
        <v>258</v>
      </c>
      <c r="E59" s="109" t="s">
        <v>157</v>
      </c>
      <c r="F59" s="109" t="s">
        <v>159</v>
      </c>
      <c r="G59" s="21"/>
      <c r="H59" s="119">
        <v>4</v>
      </c>
      <c r="I59" s="119">
        <v>2</v>
      </c>
      <c r="J59" s="147" t="s">
        <v>351</v>
      </c>
      <c r="K59" s="120" t="s">
        <v>352</v>
      </c>
      <c r="L59" s="130" t="s">
        <v>414</v>
      </c>
      <c r="M59" s="124" t="s">
        <v>212</v>
      </c>
      <c r="N59" s="125">
        <f t="shared" ref="N59:N77" si="13">IF(M59="Yeterli",0.1,IF(M59="Zayıf",0.8, IF(M59="Kısmen Yeterli", 0.4, IF(M59="Yeterli Değil",1))))</f>
        <v>0.1</v>
      </c>
      <c r="O59" s="125" t="s">
        <v>213</v>
      </c>
      <c r="P59" s="151">
        <f t="shared" ref="P59:P61" si="14">J59*N59</f>
        <v>0.8</v>
      </c>
      <c r="Q59" s="153" t="str">
        <f t="shared" ref="Q59:Q61" si="15">IF(P59&lt;3,"ÇOK DÜŞÜK",IF(P59&lt;6,"DÜŞÜK",IF(P59&lt;12,"ORTA",IF(P59&lt;20," YÜKSEK",IF(P59&lt;26,"ÇOK YÜKSEK")))))</f>
        <v>ÇOK DÜŞÜK</v>
      </c>
      <c r="R59" s="9"/>
      <c r="S59" s="129" t="s">
        <v>409</v>
      </c>
      <c r="T59" s="150" t="s">
        <v>368</v>
      </c>
      <c r="U59" s="131" t="s">
        <v>410</v>
      </c>
      <c r="V59" s="132">
        <v>45658</v>
      </c>
      <c r="W59" s="132">
        <v>46022</v>
      </c>
      <c r="X59" s="161"/>
      <c r="Y59" s="129" t="s">
        <v>363</v>
      </c>
      <c r="Z59" s="179"/>
      <c r="AA59" s="179"/>
      <c r="AB59" s="162"/>
      <c r="AC59" s="133" t="s">
        <v>216</v>
      </c>
      <c r="AD59" s="133" t="s">
        <v>216</v>
      </c>
      <c r="AE59" s="133" t="s">
        <v>216</v>
      </c>
      <c r="AF59" s="23"/>
      <c r="AG59" s="133">
        <v>8</v>
      </c>
      <c r="AH59" s="133">
        <v>0.8</v>
      </c>
      <c r="AI59" s="163"/>
    </row>
    <row r="60" spans="1:35" ht="46" x14ac:dyDescent="0.35">
      <c r="A60" s="204"/>
      <c r="B60" s="201"/>
      <c r="C60" s="104" t="s">
        <v>263</v>
      </c>
      <c r="D60" s="106" t="s">
        <v>259</v>
      </c>
      <c r="E60" s="109" t="s">
        <v>157</v>
      </c>
      <c r="F60" s="109" t="s">
        <v>159</v>
      </c>
      <c r="G60" s="21"/>
      <c r="H60" s="119">
        <v>3</v>
      </c>
      <c r="I60" s="119">
        <v>1</v>
      </c>
      <c r="J60" s="120" t="s">
        <v>355</v>
      </c>
      <c r="K60" s="120" t="s">
        <v>211</v>
      </c>
      <c r="L60" s="130" t="s">
        <v>415</v>
      </c>
      <c r="M60" s="124" t="s">
        <v>212</v>
      </c>
      <c r="N60" s="125">
        <f t="shared" si="13"/>
        <v>0.1</v>
      </c>
      <c r="O60" s="125" t="s">
        <v>213</v>
      </c>
      <c r="P60" s="151">
        <f t="shared" si="14"/>
        <v>0.30000000000000004</v>
      </c>
      <c r="Q60" s="153" t="str">
        <f t="shared" si="15"/>
        <v>ÇOK DÜŞÜK</v>
      </c>
      <c r="R60" s="9"/>
      <c r="S60" s="129" t="s">
        <v>218</v>
      </c>
      <c r="T60" s="150" t="s">
        <v>368</v>
      </c>
      <c r="U60" s="131" t="s">
        <v>416</v>
      </c>
      <c r="V60" s="132">
        <v>45658</v>
      </c>
      <c r="W60" s="132">
        <v>46022</v>
      </c>
      <c r="X60" s="161"/>
      <c r="Y60" s="129" t="s">
        <v>363</v>
      </c>
      <c r="Z60" s="150"/>
      <c r="AA60" s="150"/>
      <c r="AB60" s="162"/>
      <c r="AC60" s="133" t="s">
        <v>216</v>
      </c>
      <c r="AD60" s="133" t="s">
        <v>216</v>
      </c>
      <c r="AE60" s="133" t="s">
        <v>216</v>
      </c>
      <c r="AF60" s="23"/>
      <c r="AG60" s="133">
        <v>3</v>
      </c>
      <c r="AH60" s="133">
        <v>0.3</v>
      </c>
      <c r="AI60" s="163"/>
    </row>
    <row r="61" spans="1:35" ht="46" x14ac:dyDescent="0.35">
      <c r="A61" s="205"/>
      <c r="B61" s="202"/>
      <c r="C61" s="104" t="s">
        <v>264</v>
      </c>
      <c r="D61" s="106" t="s">
        <v>260</v>
      </c>
      <c r="E61" s="109" t="s">
        <v>157</v>
      </c>
      <c r="F61" s="109" t="s">
        <v>159</v>
      </c>
      <c r="G61" s="21"/>
      <c r="H61" s="119">
        <v>3</v>
      </c>
      <c r="I61" s="119">
        <v>1</v>
      </c>
      <c r="J61" s="120" t="s">
        <v>355</v>
      </c>
      <c r="K61" s="120" t="s">
        <v>211</v>
      </c>
      <c r="L61" s="130" t="s">
        <v>417</v>
      </c>
      <c r="M61" s="124" t="s">
        <v>212</v>
      </c>
      <c r="N61" s="125">
        <f t="shared" si="13"/>
        <v>0.1</v>
      </c>
      <c r="O61" s="125" t="s">
        <v>213</v>
      </c>
      <c r="P61" s="151">
        <f t="shared" si="14"/>
        <v>0.30000000000000004</v>
      </c>
      <c r="Q61" s="153" t="str">
        <f t="shared" si="15"/>
        <v>ÇOK DÜŞÜK</v>
      </c>
      <c r="R61" s="9"/>
      <c r="S61" s="129" t="s">
        <v>218</v>
      </c>
      <c r="T61" s="150" t="s">
        <v>368</v>
      </c>
      <c r="U61" s="131" t="s">
        <v>403</v>
      </c>
      <c r="V61" s="132">
        <v>45658</v>
      </c>
      <c r="W61" s="132">
        <v>46022</v>
      </c>
      <c r="X61" s="161"/>
      <c r="Y61" s="129" t="s">
        <v>363</v>
      </c>
      <c r="Z61" s="150"/>
      <c r="AA61" s="150"/>
      <c r="AB61" s="162"/>
      <c r="AC61" s="133" t="s">
        <v>216</v>
      </c>
      <c r="AD61" s="133" t="s">
        <v>216</v>
      </c>
      <c r="AE61" s="133" t="s">
        <v>216</v>
      </c>
      <c r="AF61" s="23"/>
      <c r="AG61" s="133">
        <v>3</v>
      </c>
      <c r="AH61" s="133">
        <v>0.3</v>
      </c>
      <c r="AI61" s="163"/>
    </row>
    <row r="62" spans="1:35" ht="26" x14ac:dyDescent="0.35">
      <c r="A62" s="145">
        <v>2.4</v>
      </c>
      <c r="B62" s="146" t="s">
        <v>265</v>
      </c>
      <c r="C62" s="104"/>
      <c r="D62" s="106"/>
      <c r="E62" s="109"/>
      <c r="F62" s="109"/>
      <c r="G62" s="21"/>
      <c r="H62" s="118"/>
      <c r="I62" s="118"/>
      <c r="J62" s="120"/>
      <c r="K62" s="120"/>
      <c r="L62" s="155"/>
      <c r="M62" s="124"/>
      <c r="N62" s="125"/>
      <c r="O62" s="125"/>
      <c r="P62" s="151"/>
      <c r="Q62" s="127"/>
      <c r="R62" s="9"/>
      <c r="S62" s="164"/>
      <c r="T62" s="165"/>
      <c r="U62" s="165"/>
      <c r="V62" s="165"/>
      <c r="W62" s="165"/>
      <c r="X62" s="161"/>
      <c r="Y62" s="164"/>
      <c r="Z62" s="165"/>
      <c r="AA62" s="165"/>
      <c r="AB62" s="162"/>
      <c r="AC62" s="165"/>
      <c r="AD62" s="165"/>
      <c r="AE62" s="165"/>
      <c r="AF62" s="165"/>
      <c r="AG62" s="165"/>
      <c r="AH62" s="165"/>
      <c r="AI62" s="167"/>
    </row>
    <row r="63" spans="1:35" ht="46" x14ac:dyDescent="0.35">
      <c r="A63" s="209" t="s">
        <v>267</v>
      </c>
      <c r="B63" s="206" t="s">
        <v>266</v>
      </c>
      <c r="C63" s="104" t="s">
        <v>268</v>
      </c>
      <c r="D63" s="106" t="s">
        <v>269</v>
      </c>
      <c r="E63" s="109" t="s">
        <v>157</v>
      </c>
      <c r="F63" s="109" t="s">
        <v>159</v>
      </c>
      <c r="G63" s="21"/>
      <c r="H63" s="119">
        <v>5</v>
      </c>
      <c r="I63" s="119">
        <v>2</v>
      </c>
      <c r="J63" s="120" t="s">
        <v>358</v>
      </c>
      <c r="K63" s="120" t="s">
        <v>352</v>
      </c>
      <c r="L63" s="130" t="s">
        <v>418</v>
      </c>
      <c r="M63" s="124" t="s">
        <v>212</v>
      </c>
      <c r="N63" s="125">
        <f t="shared" si="13"/>
        <v>0.1</v>
      </c>
      <c r="O63" s="125" t="s">
        <v>213</v>
      </c>
      <c r="P63" s="151">
        <f t="shared" ref="P63:P77" si="16">J63*N63</f>
        <v>1</v>
      </c>
      <c r="Q63" s="153" t="str">
        <f t="shared" ref="Q63:Q77" si="17">IF(P63&lt;3,"ÇOK DÜŞÜK",IF(P63&lt;6,"DÜŞÜK",IF(P63&lt;12,"ORTA",IF(P63&lt;20," YÜKSEK",IF(P63&lt;26,"ÇOK YÜKSEK")))))</f>
        <v>ÇOK DÜŞÜK</v>
      </c>
      <c r="R63" s="9"/>
      <c r="S63" s="129" t="s">
        <v>218</v>
      </c>
      <c r="T63" s="150" t="s">
        <v>368</v>
      </c>
      <c r="U63" s="131" t="s">
        <v>412</v>
      </c>
      <c r="V63" s="132">
        <v>45658</v>
      </c>
      <c r="W63" s="132">
        <v>46022</v>
      </c>
      <c r="X63" s="161"/>
      <c r="Y63" s="129" t="s">
        <v>363</v>
      </c>
      <c r="Z63" s="150"/>
      <c r="AA63" s="150"/>
      <c r="AB63" s="162"/>
      <c r="AC63" s="133" t="s">
        <v>216</v>
      </c>
      <c r="AD63" s="133" t="s">
        <v>216</v>
      </c>
      <c r="AE63" s="133" t="s">
        <v>216</v>
      </c>
      <c r="AF63" s="23"/>
      <c r="AG63" s="133">
        <v>10</v>
      </c>
      <c r="AH63" s="133">
        <v>1</v>
      </c>
      <c r="AI63" s="163"/>
    </row>
    <row r="64" spans="1:35" ht="46" x14ac:dyDescent="0.35">
      <c r="A64" s="210"/>
      <c r="B64" s="207"/>
      <c r="C64" s="104" t="s">
        <v>270</v>
      </c>
      <c r="D64" s="106" t="s">
        <v>272</v>
      </c>
      <c r="E64" s="109" t="s">
        <v>157</v>
      </c>
      <c r="F64" s="109" t="s">
        <v>159</v>
      </c>
      <c r="G64" s="21"/>
      <c r="H64" s="119">
        <v>4</v>
      </c>
      <c r="I64" s="119">
        <v>3</v>
      </c>
      <c r="J64" s="120" t="s">
        <v>356</v>
      </c>
      <c r="K64" s="147" t="s">
        <v>357</v>
      </c>
      <c r="L64" s="130" t="s">
        <v>273</v>
      </c>
      <c r="M64" s="124" t="s">
        <v>212</v>
      </c>
      <c r="N64" s="125">
        <f t="shared" si="13"/>
        <v>0.1</v>
      </c>
      <c r="O64" s="125" t="s">
        <v>213</v>
      </c>
      <c r="P64" s="151">
        <f t="shared" si="16"/>
        <v>1.2000000000000002</v>
      </c>
      <c r="Q64" s="153" t="str">
        <f t="shared" si="17"/>
        <v>ÇOK DÜŞÜK</v>
      </c>
      <c r="R64" s="9"/>
      <c r="S64" s="129" t="s">
        <v>218</v>
      </c>
      <c r="T64" s="150" t="s">
        <v>368</v>
      </c>
      <c r="U64" s="131" t="s">
        <v>398</v>
      </c>
      <c r="V64" s="132">
        <v>45658</v>
      </c>
      <c r="W64" s="132">
        <v>46022</v>
      </c>
      <c r="X64" s="161"/>
      <c r="Y64" s="129" t="s">
        <v>363</v>
      </c>
      <c r="Z64" s="150"/>
      <c r="AA64" s="150"/>
      <c r="AB64" s="162"/>
      <c r="AC64" s="133" t="s">
        <v>216</v>
      </c>
      <c r="AD64" s="133" t="s">
        <v>216</v>
      </c>
      <c r="AE64" s="133" t="s">
        <v>216</v>
      </c>
      <c r="AF64" s="23"/>
      <c r="AG64" s="133">
        <v>12</v>
      </c>
      <c r="AH64" s="133">
        <v>1.2</v>
      </c>
      <c r="AI64" s="163"/>
    </row>
    <row r="65" spans="1:35" ht="34.5" x14ac:dyDescent="0.35">
      <c r="A65" s="211"/>
      <c r="B65" s="208"/>
      <c r="C65" s="104" t="s">
        <v>271</v>
      </c>
      <c r="D65" s="106" t="s">
        <v>274</v>
      </c>
      <c r="E65" s="109" t="s">
        <v>157</v>
      </c>
      <c r="F65" s="109" t="s">
        <v>159</v>
      </c>
      <c r="G65" s="21"/>
      <c r="H65" s="119">
        <v>5</v>
      </c>
      <c r="I65" s="119">
        <v>2</v>
      </c>
      <c r="J65" s="120" t="s">
        <v>358</v>
      </c>
      <c r="K65" s="120" t="s">
        <v>352</v>
      </c>
      <c r="L65" s="130" t="s">
        <v>275</v>
      </c>
      <c r="M65" s="124" t="s">
        <v>212</v>
      </c>
      <c r="N65" s="125">
        <f t="shared" si="13"/>
        <v>0.1</v>
      </c>
      <c r="O65" s="125" t="s">
        <v>213</v>
      </c>
      <c r="P65" s="151">
        <f t="shared" si="16"/>
        <v>1</v>
      </c>
      <c r="Q65" s="153" t="str">
        <f t="shared" si="17"/>
        <v>ÇOK DÜŞÜK</v>
      </c>
      <c r="R65" s="9"/>
      <c r="S65" s="129" t="s">
        <v>218</v>
      </c>
      <c r="T65" s="150" t="s">
        <v>368</v>
      </c>
      <c r="U65" s="131" t="s">
        <v>398</v>
      </c>
      <c r="V65" s="132">
        <v>45658</v>
      </c>
      <c r="W65" s="132">
        <v>46022</v>
      </c>
      <c r="X65" s="161"/>
      <c r="Y65" s="129" t="s">
        <v>363</v>
      </c>
      <c r="Z65" s="150"/>
      <c r="AA65" s="150"/>
      <c r="AB65" s="162"/>
      <c r="AC65" s="133" t="s">
        <v>216</v>
      </c>
      <c r="AD65" s="133" t="s">
        <v>216</v>
      </c>
      <c r="AE65" s="133" t="s">
        <v>216</v>
      </c>
      <c r="AF65" s="23"/>
      <c r="AG65" s="133">
        <v>10</v>
      </c>
      <c r="AH65" s="133">
        <v>1</v>
      </c>
      <c r="AI65" s="163"/>
    </row>
    <row r="66" spans="1:35" ht="34.5" x14ac:dyDescent="0.35">
      <c r="A66" s="212" t="s">
        <v>277</v>
      </c>
      <c r="B66" s="206" t="s">
        <v>276</v>
      </c>
      <c r="C66" s="104" t="s">
        <v>278</v>
      </c>
      <c r="D66" s="106" t="s">
        <v>282</v>
      </c>
      <c r="E66" s="109" t="s">
        <v>157</v>
      </c>
      <c r="F66" s="109" t="s">
        <v>159</v>
      </c>
      <c r="G66" s="21"/>
      <c r="H66" s="118">
        <v>3</v>
      </c>
      <c r="I66" s="118">
        <v>1</v>
      </c>
      <c r="J66" s="120" t="s">
        <v>355</v>
      </c>
      <c r="K66" s="120" t="s">
        <v>211</v>
      </c>
      <c r="L66" s="130" t="s">
        <v>419</v>
      </c>
      <c r="M66" s="124" t="s">
        <v>212</v>
      </c>
      <c r="N66" s="125">
        <f t="shared" si="13"/>
        <v>0.1</v>
      </c>
      <c r="O66" s="125" t="s">
        <v>213</v>
      </c>
      <c r="P66" s="151">
        <f t="shared" si="16"/>
        <v>0.30000000000000004</v>
      </c>
      <c r="Q66" s="153" t="str">
        <f t="shared" si="17"/>
        <v>ÇOK DÜŞÜK</v>
      </c>
      <c r="R66" s="9"/>
      <c r="S66" s="129" t="s">
        <v>218</v>
      </c>
      <c r="T66" s="150" t="s">
        <v>368</v>
      </c>
      <c r="U66" s="131" t="s">
        <v>412</v>
      </c>
      <c r="V66" s="132">
        <v>45658</v>
      </c>
      <c r="W66" s="132">
        <v>46022</v>
      </c>
      <c r="X66" s="161"/>
      <c r="Y66" s="129" t="s">
        <v>363</v>
      </c>
      <c r="Z66" s="150"/>
      <c r="AA66" s="150"/>
      <c r="AB66" s="162"/>
      <c r="AC66" s="133" t="s">
        <v>216</v>
      </c>
      <c r="AD66" s="133" t="s">
        <v>216</v>
      </c>
      <c r="AE66" s="133" t="s">
        <v>216</v>
      </c>
      <c r="AF66" s="23"/>
      <c r="AG66" s="133">
        <v>3</v>
      </c>
      <c r="AH66" s="133">
        <v>0.3</v>
      </c>
      <c r="AI66" s="163"/>
    </row>
    <row r="67" spans="1:35" ht="46" x14ac:dyDescent="0.35">
      <c r="A67" s="213"/>
      <c r="B67" s="207"/>
      <c r="C67" s="104" t="s">
        <v>279</v>
      </c>
      <c r="D67" s="106" t="s">
        <v>281</v>
      </c>
      <c r="E67" s="109" t="s">
        <v>157</v>
      </c>
      <c r="F67" s="109" t="s">
        <v>159</v>
      </c>
      <c r="G67" s="21"/>
      <c r="H67" s="118">
        <v>4</v>
      </c>
      <c r="I67" s="118">
        <v>1</v>
      </c>
      <c r="J67" s="120" t="s">
        <v>350</v>
      </c>
      <c r="K67" s="120" t="s">
        <v>211</v>
      </c>
      <c r="L67" s="130" t="s">
        <v>420</v>
      </c>
      <c r="M67" s="124" t="s">
        <v>212</v>
      </c>
      <c r="N67" s="125">
        <f t="shared" si="13"/>
        <v>0.1</v>
      </c>
      <c r="O67" s="125" t="s">
        <v>213</v>
      </c>
      <c r="P67" s="151">
        <f t="shared" si="16"/>
        <v>0.4</v>
      </c>
      <c r="Q67" s="153" t="str">
        <f t="shared" si="17"/>
        <v>ÇOK DÜŞÜK</v>
      </c>
      <c r="R67" s="9"/>
      <c r="S67" s="129" t="s">
        <v>218</v>
      </c>
      <c r="T67" s="150" t="s">
        <v>368</v>
      </c>
      <c r="U67" s="131" t="s">
        <v>412</v>
      </c>
      <c r="V67" s="132">
        <v>45658</v>
      </c>
      <c r="W67" s="132">
        <v>46022</v>
      </c>
      <c r="X67" s="161"/>
      <c r="Y67" s="129" t="s">
        <v>363</v>
      </c>
      <c r="Z67" s="150"/>
      <c r="AA67" s="150"/>
      <c r="AB67" s="162"/>
      <c r="AC67" s="133" t="s">
        <v>216</v>
      </c>
      <c r="AD67" s="133" t="s">
        <v>216</v>
      </c>
      <c r="AE67" s="133" t="s">
        <v>216</v>
      </c>
      <c r="AF67" s="23"/>
      <c r="AG67" s="133">
        <v>4</v>
      </c>
      <c r="AH67" s="133">
        <v>0.4</v>
      </c>
      <c r="AI67" s="163"/>
    </row>
    <row r="68" spans="1:35" ht="46" x14ac:dyDescent="0.35">
      <c r="A68" s="213"/>
      <c r="B68" s="207"/>
      <c r="C68" s="104" t="s">
        <v>280</v>
      </c>
      <c r="D68" s="106" t="s">
        <v>283</v>
      </c>
      <c r="E68" s="109" t="s">
        <v>157</v>
      </c>
      <c r="F68" s="109" t="s">
        <v>159</v>
      </c>
      <c r="G68" s="21"/>
      <c r="H68" s="118">
        <v>3</v>
      </c>
      <c r="I68" s="118">
        <v>2</v>
      </c>
      <c r="J68" s="120" t="s">
        <v>354</v>
      </c>
      <c r="K68" s="120" t="s">
        <v>352</v>
      </c>
      <c r="L68" s="130" t="s">
        <v>407</v>
      </c>
      <c r="M68" s="124" t="s">
        <v>360</v>
      </c>
      <c r="N68" s="125">
        <f t="shared" si="13"/>
        <v>0.4</v>
      </c>
      <c r="O68" s="125" t="s">
        <v>213</v>
      </c>
      <c r="P68" s="151">
        <f t="shared" si="16"/>
        <v>2.4000000000000004</v>
      </c>
      <c r="Q68" s="127" t="str">
        <f t="shared" si="17"/>
        <v>ÇOK DÜŞÜK</v>
      </c>
      <c r="R68" s="9"/>
      <c r="S68" s="129" t="s">
        <v>218</v>
      </c>
      <c r="T68" s="152" t="s">
        <v>421</v>
      </c>
      <c r="U68" s="131" t="s">
        <v>412</v>
      </c>
      <c r="V68" s="132">
        <v>45658</v>
      </c>
      <c r="W68" s="132">
        <v>46022</v>
      </c>
      <c r="X68" s="161"/>
      <c r="Y68" s="129" t="s">
        <v>422</v>
      </c>
      <c r="Z68" s="150"/>
      <c r="AA68" s="150"/>
      <c r="AB68" s="162"/>
      <c r="AC68" s="133" t="s">
        <v>216</v>
      </c>
      <c r="AD68" s="133" t="s">
        <v>216</v>
      </c>
      <c r="AE68" s="133" t="s">
        <v>216</v>
      </c>
      <c r="AF68" s="23"/>
      <c r="AG68" s="133">
        <v>6</v>
      </c>
      <c r="AH68" s="133">
        <v>2.4</v>
      </c>
      <c r="AI68" s="163"/>
    </row>
    <row r="69" spans="1:35" ht="46" x14ac:dyDescent="0.35">
      <c r="A69" s="214"/>
      <c r="B69" s="208"/>
      <c r="C69" s="104" t="s">
        <v>284</v>
      </c>
      <c r="D69" s="106" t="s">
        <v>285</v>
      </c>
      <c r="E69" s="109" t="s">
        <v>157</v>
      </c>
      <c r="F69" s="109" t="s">
        <v>159</v>
      </c>
      <c r="G69" s="21"/>
      <c r="H69" s="118">
        <v>4</v>
      </c>
      <c r="I69" s="118">
        <v>1</v>
      </c>
      <c r="J69" s="120" t="s">
        <v>350</v>
      </c>
      <c r="K69" s="120" t="s">
        <v>211</v>
      </c>
      <c r="L69" s="130" t="s">
        <v>423</v>
      </c>
      <c r="M69" s="124" t="s">
        <v>212</v>
      </c>
      <c r="N69" s="125">
        <f t="shared" si="13"/>
        <v>0.1</v>
      </c>
      <c r="O69" s="125" t="s">
        <v>213</v>
      </c>
      <c r="P69" s="151">
        <f t="shared" si="16"/>
        <v>0.4</v>
      </c>
      <c r="Q69" s="127" t="str">
        <f t="shared" si="17"/>
        <v>ÇOK DÜŞÜK</v>
      </c>
      <c r="R69" s="9"/>
      <c r="S69" s="129" t="s">
        <v>218</v>
      </c>
      <c r="T69" s="150" t="s">
        <v>368</v>
      </c>
      <c r="U69" s="131" t="s">
        <v>424</v>
      </c>
      <c r="V69" s="132">
        <v>45658</v>
      </c>
      <c r="W69" s="132">
        <v>46022</v>
      </c>
      <c r="X69" s="161"/>
      <c r="Y69" s="129" t="s">
        <v>363</v>
      </c>
      <c r="Z69" s="150"/>
      <c r="AA69" s="150"/>
      <c r="AB69" s="162"/>
      <c r="AC69" s="133" t="s">
        <v>216</v>
      </c>
      <c r="AD69" s="133" t="s">
        <v>216</v>
      </c>
      <c r="AE69" s="133" t="s">
        <v>216</v>
      </c>
      <c r="AF69" s="23"/>
      <c r="AG69" s="133">
        <v>4</v>
      </c>
      <c r="AH69" s="133">
        <v>0.4</v>
      </c>
      <c r="AI69" s="163"/>
    </row>
    <row r="70" spans="1:35" ht="46" x14ac:dyDescent="0.35">
      <c r="A70" s="195" t="s">
        <v>286</v>
      </c>
      <c r="B70" s="198" t="s">
        <v>287</v>
      </c>
      <c r="C70" s="104" t="s">
        <v>292</v>
      </c>
      <c r="D70" s="106" t="s">
        <v>288</v>
      </c>
      <c r="E70" s="109" t="s">
        <v>157</v>
      </c>
      <c r="F70" s="109" t="s">
        <v>159</v>
      </c>
      <c r="G70" s="21"/>
      <c r="H70" s="118">
        <v>3</v>
      </c>
      <c r="I70" s="118">
        <v>2</v>
      </c>
      <c r="J70" s="120" t="s">
        <v>354</v>
      </c>
      <c r="K70" s="120" t="s">
        <v>352</v>
      </c>
      <c r="L70" s="130" t="s">
        <v>425</v>
      </c>
      <c r="M70" s="124" t="s">
        <v>212</v>
      </c>
      <c r="N70" s="125">
        <f t="shared" si="13"/>
        <v>0.1</v>
      </c>
      <c r="O70" s="125" t="s">
        <v>213</v>
      </c>
      <c r="P70" s="151">
        <f t="shared" si="16"/>
        <v>0.60000000000000009</v>
      </c>
      <c r="Q70" s="127" t="str">
        <f t="shared" si="17"/>
        <v>ÇOK DÜŞÜK</v>
      </c>
      <c r="R70" s="9"/>
      <c r="S70" s="129" t="s">
        <v>218</v>
      </c>
      <c r="T70" s="150" t="s">
        <v>368</v>
      </c>
      <c r="U70" s="131" t="s">
        <v>431</v>
      </c>
      <c r="V70" s="132">
        <v>45658</v>
      </c>
      <c r="W70" s="132">
        <v>46022</v>
      </c>
      <c r="X70" s="161"/>
      <c r="Y70" s="129" t="s">
        <v>363</v>
      </c>
      <c r="Z70" s="150"/>
      <c r="AA70" s="150"/>
      <c r="AB70" s="162"/>
      <c r="AC70" s="133" t="s">
        <v>216</v>
      </c>
      <c r="AD70" s="133" t="s">
        <v>216</v>
      </c>
      <c r="AE70" s="133" t="s">
        <v>216</v>
      </c>
      <c r="AF70" s="150"/>
      <c r="AG70" s="133">
        <v>6</v>
      </c>
      <c r="AH70" s="133">
        <v>0.6</v>
      </c>
      <c r="AI70" s="163"/>
    </row>
    <row r="71" spans="1:35" ht="46" x14ac:dyDescent="0.35">
      <c r="A71" s="196"/>
      <c r="B71" s="244"/>
      <c r="C71" s="104" t="s">
        <v>293</v>
      </c>
      <c r="D71" s="106" t="s">
        <v>289</v>
      </c>
      <c r="E71" s="109" t="s">
        <v>157</v>
      </c>
      <c r="F71" s="109" t="s">
        <v>159</v>
      </c>
      <c r="G71" s="21"/>
      <c r="H71" s="118">
        <v>3</v>
      </c>
      <c r="I71" s="118">
        <v>1</v>
      </c>
      <c r="J71" s="120" t="s">
        <v>355</v>
      </c>
      <c r="K71" s="120" t="s">
        <v>211</v>
      </c>
      <c r="L71" s="130" t="s">
        <v>426</v>
      </c>
      <c r="M71" s="124" t="s">
        <v>212</v>
      </c>
      <c r="N71" s="125">
        <f t="shared" si="13"/>
        <v>0.1</v>
      </c>
      <c r="O71" s="125" t="s">
        <v>213</v>
      </c>
      <c r="P71" s="151">
        <f t="shared" si="16"/>
        <v>0.30000000000000004</v>
      </c>
      <c r="Q71" s="127" t="str">
        <f t="shared" si="17"/>
        <v>ÇOK DÜŞÜK</v>
      </c>
      <c r="R71" s="9"/>
      <c r="S71" s="129" t="s">
        <v>218</v>
      </c>
      <c r="T71" s="150" t="s">
        <v>368</v>
      </c>
      <c r="U71" s="131" t="s">
        <v>431</v>
      </c>
      <c r="V71" s="132">
        <v>45658</v>
      </c>
      <c r="W71" s="132">
        <v>46022</v>
      </c>
      <c r="X71" s="161"/>
      <c r="Y71" s="129" t="s">
        <v>363</v>
      </c>
      <c r="Z71" s="150"/>
      <c r="AA71" s="150"/>
      <c r="AB71" s="162"/>
      <c r="AC71" s="133" t="s">
        <v>216</v>
      </c>
      <c r="AD71" s="133" t="s">
        <v>216</v>
      </c>
      <c r="AE71" s="133" t="s">
        <v>216</v>
      </c>
      <c r="AF71" s="150"/>
      <c r="AG71" s="133">
        <v>3</v>
      </c>
      <c r="AH71" s="133">
        <v>0.3</v>
      </c>
      <c r="AI71" s="163"/>
    </row>
    <row r="72" spans="1:35" ht="46" x14ac:dyDescent="0.35">
      <c r="A72" s="196"/>
      <c r="B72" s="244"/>
      <c r="C72" s="104" t="s">
        <v>294</v>
      </c>
      <c r="D72" s="106" t="s">
        <v>290</v>
      </c>
      <c r="E72" s="109" t="s">
        <v>157</v>
      </c>
      <c r="F72" s="109" t="s">
        <v>159</v>
      </c>
      <c r="G72" s="21"/>
      <c r="H72" s="118">
        <v>4</v>
      </c>
      <c r="I72" s="118">
        <v>1</v>
      </c>
      <c r="J72" s="120" t="s">
        <v>350</v>
      </c>
      <c r="K72" s="120" t="s">
        <v>211</v>
      </c>
      <c r="L72" s="130" t="s">
        <v>427</v>
      </c>
      <c r="M72" s="124" t="s">
        <v>212</v>
      </c>
      <c r="N72" s="125">
        <f t="shared" si="13"/>
        <v>0.1</v>
      </c>
      <c r="O72" s="125" t="s">
        <v>213</v>
      </c>
      <c r="P72" s="151">
        <f t="shared" si="16"/>
        <v>0.4</v>
      </c>
      <c r="Q72" s="127" t="str">
        <f t="shared" si="17"/>
        <v>ÇOK DÜŞÜK</v>
      </c>
      <c r="R72" s="9"/>
      <c r="S72" s="129" t="s">
        <v>218</v>
      </c>
      <c r="T72" s="150" t="s">
        <v>368</v>
      </c>
      <c r="U72" s="131" t="s">
        <v>431</v>
      </c>
      <c r="V72" s="132">
        <v>45658</v>
      </c>
      <c r="W72" s="132">
        <v>46022</v>
      </c>
      <c r="X72" s="161"/>
      <c r="Y72" s="129" t="s">
        <v>363</v>
      </c>
      <c r="Z72" s="150"/>
      <c r="AA72" s="150"/>
      <c r="AB72" s="162"/>
      <c r="AC72" s="133" t="s">
        <v>216</v>
      </c>
      <c r="AD72" s="133" t="s">
        <v>216</v>
      </c>
      <c r="AE72" s="133" t="s">
        <v>216</v>
      </c>
      <c r="AF72" s="150"/>
      <c r="AG72" s="133">
        <v>4</v>
      </c>
      <c r="AH72" s="133">
        <v>0.4</v>
      </c>
      <c r="AI72" s="163"/>
    </row>
    <row r="73" spans="1:35" ht="46" x14ac:dyDescent="0.35">
      <c r="A73" s="196"/>
      <c r="B73" s="244"/>
      <c r="C73" s="104" t="s">
        <v>295</v>
      </c>
      <c r="D73" s="106" t="s">
        <v>291</v>
      </c>
      <c r="E73" s="109" t="s">
        <v>157</v>
      </c>
      <c r="F73" s="109" t="s">
        <v>159</v>
      </c>
      <c r="G73" s="21"/>
      <c r="H73" s="118">
        <v>3</v>
      </c>
      <c r="I73" s="118">
        <v>1</v>
      </c>
      <c r="J73" s="120" t="s">
        <v>355</v>
      </c>
      <c r="K73" s="120" t="s">
        <v>211</v>
      </c>
      <c r="L73" s="130" t="s">
        <v>428</v>
      </c>
      <c r="M73" s="124" t="s">
        <v>360</v>
      </c>
      <c r="N73" s="125">
        <f t="shared" si="13"/>
        <v>0.4</v>
      </c>
      <c r="O73" s="125" t="s">
        <v>213</v>
      </c>
      <c r="P73" s="151">
        <f t="shared" si="16"/>
        <v>1.2000000000000002</v>
      </c>
      <c r="Q73" s="127" t="str">
        <f t="shared" si="17"/>
        <v>ÇOK DÜŞÜK</v>
      </c>
      <c r="R73" s="9"/>
      <c r="S73" s="129" t="s">
        <v>218</v>
      </c>
      <c r="T73" s="152" t="s">
        <v>430</v>
      </c>
      <c r="U73" s="131" t="s">
        <v>431</v>
      </c>
      <c r="V73" s="132">
        <v>45658</v>
      </c>
      <c r="W73" s="132">
        <v>46022</v>
      </c>
      <c r="X73" s="161"/>
      <c r="Y73" s="129" t="s">
        <v>422</v>
      </c>
      <c r="Z73" s="150"/>
      <c r="AA73" s="150"/>
      <c r="AB73" s="162"/>
      <c r="AC73" s="133" t="s">
        <v>216</v>
      </c>
      <c r="AD73" s="133" t="s">
        <v>216</v>
      </c>
      <c r="AE73" s="133" t="s">
        <v>216</v>
      </c>
      <c r="AF73" s="150"/>
      <c r="AG73" s="133">
        <v>3</v>
      </c>
      <c r="AH73" s="133">
        <v>1.2</v>
      </c>
      <c r="AI73" s="163"/>
    </row>
    <row r="74" spans="1:35" ht="34.5" x14ac:dyDescent="0.35">
      <c r="A74" s="197"/>
      <c r="B74" s="199"/>
      <c r="C74" s="104" t="s">
        <v>297</v>
      </c>
      <c r="D74" s="106" t="s">
        <v>296</v>
      </c>
      <c r="E74" s="109" t="s">
        <v>157</v>
      </c>
      <c r="F74" s="109" t="s">
        <v>159</v>
      </c>
      <c r="G74" s="21"/>
      <c r="H74" s="118">
        <v>3</v>
      </c>
      <c r="I74" s="118">
        <v>1</v>
      </c>
      <c r="J74" s="120" t="s">
        <v>355</v>
      </c>
      <c r="K74" s="120" t="s">
        <v>211</v>
      </c>
      <c r="L74" s="130" t="s">
        <v>429</v>
      </c>
      <c r="M74" s="124" t="s">
        <v>212</v>
      </c>
      <c r="N74" s="125">
        <f t="shared" si="13"/>
        <v>0.1</v>
      </c>
      <c r="O74" s="125" t="s">
        <v>213</v>
      </c>
      <c r="P74" s="151">
        <f t="shared" si="16"/>
        <v>0.30000000000000004</v>
      </c>
      <c r="Q74" s="127" t="str">
        <f t="shared" si="17"/>
        <v>ÇOK DÜŞÜK</v>
      </c>
      <c r="R74" s="9"/>
      <c r="S74" s="129" t="s">
        <v>218</v>
      </c>
      <c r="T74" s="150" t="s">
        <v>368</v>
      </c>
      <c r="U74" s="131" t="s">
        <v>431</v>
      </c>
      <c r="V74" s="132">
        <v>45658</v>
      </c>
      <c r="W74" s="132">
        <v>46022</v>
      </c>
      <c r="X74" s="161"/>
      <c r="Y74" s="129" t="s">
        <v>363</v>
      </c>
      <c r="Z74" s="150"/>
      <c r="AA74" s="150"/>
      <c r="AB74" s="162"/>
      <c r="AC74" s="133" t="s">
        <v>216</v>
      </c>
      <c r="AD74" s="133" t="s">
        <v>216</v>
      </c>
      <c r="AE74" s="133" t="s">
        <v>216</v>
      </c>
      <c r="AF74" s="150"/>
      <c r="AG74" s="133">
        <v>3</v>
      </c>
      <c r="AH74" s="133">
        <v>0.3</v>
      </c>
      <c r="AI74" s="163"/>
    </row>
    <row r="75" spans="1:35" ht="46" x14ac:dyDescent="0.35">
      <c r="A75" s="195" t="s">
        <v>298</v>
      </c>
      <c r="B75" s="198" t="s">
        <v>299</v>
      </c>
      <c r="C75" s="104" t="s">
        <v>300</v>
      </c>
      <c r="D75" s="106" t="s">
        <v>303</v>
      </c>
      <c r="E75" s="109" t="s">
        <v>157</v>
      </c>
      <c r="F75" s="109" t="s">
        <v>159</v>
      </c>
      <c r="G75" s="21"/>
      <c r="H75" s="118">
        <v>5</v>
      </c>
      <c r="I75" s="118">
        <v>1</v>
      </c>
      <c r="J75" s="120" t="s">
        <v>210</v>
      </c>
      <c r="K75" s="120" t="s">
        <v>211</v>
      </c>
      <c r="L75" s="130" t="s">
        <v>432</v>
      </c>
      <c r="M75" s="124" t="s">
        <v>212</v>
      </c>
      <c r="N75" s="125">
        <f t="shared" si="13"/>
        <v>0.1</v>
      </c>
      <c r="O75" s="125" t="s">
        <v>213</v>
      </c>
      <c r="P75" s="151">
        <f t="shared" si="16"/>
        <v>0.5</v>
      </c>
      <c r="Q75" s="127" t="str">
        <f t="shared" si="17"/>
        <v>ÇOK DÜŞÜK</v>
      </c>
      <c r="R75" s="9"/>
      <c r="S75" s="129" t="s">
        <v>218</v>
      </c>
      <c r="T75" s="150" t="s">
        <v>368</v>
      </c>
      <c r="U75" s="131" t="s">
        <v>416</v>
      </c>
      <c r="V75" s="132">
        <v>45658</v>
      </c>
      <c r="W75" s="132">
        <v>46022</v>
      </c>
      <c r="X75" s="161"/>
      <c r="Y75" s="129" t="s">
        <v>363</v>
      </c>
      <c r="Z75" s="150"/>
      <c r="AA75" s="150"/>
      <c r="AB75" s="162"/>
      <c r="AC75" s="133" t="s">
        <v>216</v>
      </c>
      <c r="AD75" s="133" t="s">
        <v>216</v>
      </c>
      <c r="AE75" s="133" t="s">
        <v>216</v>
      </c>
      <c r="AF75" s="150"/>
      <c r="AG75" s="133">
        <v>5</v>
      </c>
      <c r="AH75" s="133">
        <v>0.5</v>
      </c>
      <c r="AI75" s="163"/>
    </row>
    <row r="76" spans="1:35" ht="34.5" x14ac:dyDescent="0.35">
      <c r="A76" s="197"/>
      <c r="B76" s="199"/>
      <c r="C76" s="104" t="s">
        <v>301</v>
      </c>
      <c r="D76" s="106" t="s">
        <v>302</v>
      </c>
      <c r="E76" s="109" t="s">
        <v>157</v>
      </c>
      <c r="F76" s="109" t="s">
        <v>159</v>
      </c>
      <c r="G76" s="21"/>
      <c r="H76" s="118">
        <v>2</v>
      </c>
      <c r="I76" s="118">
        <v>4</v>
      </c>
      <c r="J76" s="120" t="s">
        <v>351</v>
      </c>
      <c r="K76" s="120" t="s">
        <v>352</v>
      </c>
      <c r="L76" s="130" t="s">
        <v>433</v>
      </c>
      <c r="M76" s="124" t="s">
        <v>212</v>
      </c>
      <c r="N76" s="125">
        <f t="shared" si="13"/>
        <v>0.1</v>
      </c>
      <c r="O76" s="125" t="s">
        <v>213</v>
      </c>
      <c r="P76" s="151">
        <f t="shared" si="16"/>
        <v>0.8</v>
      </c>
      <c r="Q76" s="127" t="str">
        <f t="shared" si="17"/>
        <v>ÇOK DÜŞÜK</v>
      </c>
      <c r="R76" s="9"/>
      <c r="S76" s="129" t="s">
        <v>218</v>
      </c>
      <c r="T76" s="150" t="s">
        <v>368</v>
      </c>
      <c r="U76" s="131" t="s">
        <v>398</v>
      </c>
      <c r="V76" s="132">
        <v>45658</v>
      </c>
      <c r="W76" s="132">
        <v>46022</v>
      </c>
      <c r="X76" s="161"/>
      <c r="Y76" s="129" t="s">
        <v>363</v>
      </c>
      <c r="Z76" s="150"/>
      <c r="AA76" s="150"/>
      <c r="AB76" s="162"/>
      <c r="AC76" s="133" t="s">
        <v>216</v>
      </c>
      <c r="AD76" s="133" t="s">
        <v>216</v>
      </c>
      <c r="AE76" s="133" t="s">
        <v>216</v>
      </c>
      <c r="AF76" s="150"/>
      <c r="AG76" s="133">
        <v>8</v>
      </c>
      <c r="AH76" s="133">
        <v>0.8</v>
      </c>
      <c r="AI76" s="163"/>
    </row>
    <row r="77" spans="1:35" ht="46" x14ac:dyDescent="0.35">
      <c r="A77" s="139" t="s">
        <v>304</v>
      </c>
      <c r="B77" s="140" t="s">
        <v>305</v>
      </c>
      <c r="C77" s="104" t="s">
        <v>306</v>
      </c>
      <c r="D77" s="106" t="s">
        <v>307</v>
      </c>
      <c r="E77" s="109" t="s">
        <v>157</v>
      </c>
      <c r="F77" s="109" t="s">
        <v>159</v>
      </c>
      <c r="G77" s="21"/>
      <c r="H77" s="118">
        <v>5</v>
      </c>
      <c r="I77" s="118">
        <v>1</v>
      </c>
      <c r="J77" s="120" t="s">
        <v>210</v>
      </c>
      <c r="K77" s="120" t="s">
        <v>211</v>
      </c>
      <c r="L77" s="130" t="s">
        <v>434</v>
      </c>
      <c r="M77" s="124" t="s">
        <v>212</v>
      </c>
      <c r="N77" s="125">
        <f t="shared" si="13"/>
        <v>0.1</v>
      </c>
      <c r="O77" s="125" t="s">
        <v>213</v>
      </c>
      <c r="P77" s="151">
        <f t="shared" si="16"/>
        <v>0.5</v>
      </c>
      <c r="Q77" s="127" t="str">
        <f t="shared" si="17"/>
        <v>ÇOK DÜŞÜK</v>
      </c>
      <c r="R77" s="9"/>
      <c r="S77" s="129" t="s">
        <v>218</v>
      </c>
      <c r="T77" s="150" t="s">
        <v>368</v>
      </c>
      <c r="U77" s="131" t="s">
        <v>435</v>
      </c>
      <c r="V77" s="132">
        <v>45658</v>
      </c>
      <c r="W77" s="132">
        <v>46022</v>
      </c>
      <c r="X77" s="161"/>
      <c r="Y77" s="129" t="s">
        <v>363</v>
      </c>
      <c r="Z77" s="150"/>
      <c r="AA77" s="150"/>
      <c r="AB77" s="162"/>
      <c r="AC77" s="133" t="s">
        <v>216</v>
      </c>
      <c r="AD77" s="133" t="s">
        <v>216</v>
      </c>
      <c r="AE77" s="133" t="s">
        <v>216</v>
      </c>
      <c r="AF77" s="150"/>
      <c r="AG77" s="133">
        <v>5</v>
      </c>
      <c r="AH77" s="133">
        <v>0.5</v>
      </c>
      <c r="AI77" s="163"/>
    </row>
    <row r="78" spans="1:35" ht="15.5" x14ac:dyDescent="0.35">
      <c r="A78" s="115">
        <v>3</v>
      </c>
      <c r="B78" s="116" t="s">
        <v>308</v>
      </c>
      <c r="C78" s="104"/>
      <c r="D78" s="106"/>
      <c r="E78" s="109"/>
      <c r="F78" s="109"/>
      <c r="G78" s="21"/>
      <c r="H78" s="118"/>
      <c r="I78" s="118"/>
      <c r="J78" s="120"/>
      <c r="K78" s="120"/>
      <c r="L78" s="155"/>
      <c r="M78" s="124"/>
      <c r="N78" s="125"/>
      <c r="O78" s="125"/>
      <c r="P78" s="151"/>
      <c r="Q78" s="127"/>
      <c r="R78" s="9"/>
      <c r="S78" s="129"/>
      <c r="T78" s="150"/>
      <c r="U78" s="150"/>
      <c r="V78" s="150"/>
      <c r="W78" s="150"/>
      <c r="X78" s="161"/>
      <c r="Y78" s="129"/>
      <c r="Z78" s="150"/>
      <c r="AA78" s="150"/>
      <c r="AB78" s="162"/>
      <c r="AC78" s="150"/>
      <c r="AD78" s="150"/>
      <c r="AE78" s="150"/>
      <c r="AF78" s="150"/>
      <c r="AG78" s="150"/>
      <c r="AH78" s="150"/>
      <c r="AI78" s="163"/>
    </row>
    <row r="79" spans="1:35" ht="57.5" x14ac:dyDescent="0.35">
      <c r="A79" s="195" t="s">
        <v>310</v>
      </c>
      <c r="B79" s="200" t="s">
        <v>309</v>
      </c>
      <c r="C79" s="104" t="s">
        <v>312</v>
      </c>
      <c r="D79" s="106" t="s">
        <v>311</v>
      </c>
      <c r="E79" s="109" t="s">
        <v>157</v>
      </c>
      <c r="F79" s="109" t="s">
        <v>159</v>
      </c>
      <c r="G79" s="21"/>
      <c r="H79" s="118">
        <v>3</v>
      </c>
      <c r="I79" s="118">
        <v>3</v>
      </c>
      <c r="J79" s="120" t="s">
        <v>353</v>
      </c>
      <c r="K79" s="120" t="s">
        <v>352</v>
      </c>
      <c r="L79" s="130" t="s">
        <v>436</v>
      </c>
      <c r="M79" s="124" t="s">
        <v>212</v>
      </c>
      <c r="N79" s="125">
        <f t="shared" ref="N79" si="18">IF(M79="Yeterli",0.1,IF(M79="Zayıf",0.8, IF(M79="Kısmen Yeterli", 0.4, IF(M79="Yeterli Değil",1))))</f>
        <v>0.1</v>
      </c>
      <c r="O79" s="125" t="s">
        <v>213</v>
      </c>
      <c r="P79" s="151">
        <f t="shared" ref="P79" si="19">J79*N79</f>
        <v>0.9</v>
      </c>
      <c r="Q79" s="127" t="str">
        <f t="shared" ref="Q79" si="20">IF(P79&lt;3,"ÇOK DÜŞÜK",IF(P79&lt;6,"DÜŞÜK",IF(P79&lt;12,"ORTA",IF(P79&lt;20," YÜKSEK",IF(P79&lt;26,"ÇOK YÜKSEK")))))</f>
        <v>ÇOK DÜŞÜK</v>
      </c>
      <c r="R79" s="9"/>
      <c r="S79" s="129" t="s">
        <v>218</v>
      </c>
      <c r="T79" s="150" t="s">
        <v>368</v>
      </c>
      <c r="U79" s="131" t="s">
        <v>435</v>
      </c>
      <c r="V79" s="132">
        <v>45658</v>
      </c>
      <c r="W79" s="132">
        <v>46022</v>
      </c>
      <c r="X79" s="161"/>
      <c r="Y79" s="129" t="s">
        <v>363</v>
      </c>
      <c r="Z79" s="150"/>
      <c r="AA79" s="150"/>
      <c r="AB79" s="162"/>
      <c r="AC79" s="133" t="s">
        <v>216</v>
      </c>
      <c r="AD79" s="133" t="s">
        <v>216</v>
      </c>
      <c r="AE79" s="133" t="s">
        <v>216</v>
      </c>
      <c r="AF79" s="150"/>
      <c r="AG79" s="133">
        <v>9</v>
      </c>
      <c r="AH79" s="133">
        <v>0.9</v>
      </c>
      <c r="AI79" s="163"/>
    </row>
    <row r="80" spans="1:35" ht="34.5" x14ac:dyDescent="0.35">
      <c r="A80" s="196"/>
      <c r="B80" s="201"/>
      <c r="C80" s="104" t="s">
        <v>313</v>
      </c>
      <c r="D80" s="106" t="s">
        <v>314</v>
      </c>
      <c r="E80" s="109" t="s">
        <v>157</v>
      </c>
      <c r="F80" s="109" t="s">
        <v>159</v>
      </c>
      <c r="G80" s="21"/>
      <c r="H80" s="118">
        <v>3</v>
      </c>
      <c r="I80" s="118">
        <v>3</v>
      </c>
      <c r="J80" s="120" t="s">
        <v>353</v>
      </c>
      <c r="K80" s="120" t="s">
        <v>352</v>
      </c>
      <c r="L80" s="130" t="s">
        <v>437</v>
      </c>
      <c r="M80" s="124" t="s">
        <v>212</v>
      </c>
      <c r="N80" s="125">
        <f t="shared" ref="N80" si="21">IF(M80="Yeterli",0.1,IF(M80="Zayıf",0.8, IF(M80="Kısmen Yeterli", 0.4, IF(M80="Yeterli Değil",1))))</f>
        <v>0.1</v>
      </c>
      <c r="O80" s="125" t="s">
        <v>213</v>
      </c>
      <c r="P80" s="151">
        <f t="shared" ref="P80" si="22">J80*N80</f>
        <v>0.9</v>
      </c>
      <c r="Q80" s="127" t="str">
        <f t="shared" ref="Q80" si="23">IF(P80&lt;3,"ÇOK DÜŞÜK",IF(P80&lt;6,"DÜŞÜK",IF(P80&lt;12,"ORTA",IF(P80&lt;20," YÜKSEK",IF(P80&lt;26,"ÇOK YÜKSEK")))))</f>
        <v>ÇOK DÜŞÜK</v>
      </c>
      <c r="R80" s="9"/>
      <c r="S80" s="129" t="s">
        <v>218</v>
      </c>
      <c r="T80" s="150" t="s">
        <v>368</v>
      </c>
      <c r="U80" s="131" t="s">
        <v>403</v>
      </c>
      <c r="V80" s="132">
        <v>45658</v>
      </c>
      <c r="W80" s="132">
        <v>46022</v>
      </c>
      <c r="X80" s="161"/>
      <c r="Y80" s="129" t="s">
        <v>363</v>
      </c>
      <c r="Z80" s="150"/>
      <c r="AA80" s="150"/>
      <c r="AB80" s="162"/>
      <c r="AC80" s="133" t="s">
        <v>216</v>
      </c>
      <c r="AD80" s="133" t="s">
        <v>216</v>
      </c>
      <c r="AE80" s="133" t="s">
        <v>216</v>
      </c>
      <c r="AF80" s="150"/>
      <c r="AG80" s="133">
        <v>9</v>
      </c>
      <c r="AH80" s="133">
        <v>0.9</v>
      </c>
      <c r="AI80" s="163"/>
    </row>
    <row r="81" spans="1:35" ht="57.5" x14ac:dyDescent="0.35">
      <c r="A81" s="197"/>
      <c r="B81" s="202"/>
      <c r="C81" s="104" t="s">
        <v>316</v>
      </c>
      <c r="D81" s="106" t="s">
        <v>315</v>
      </c>
      <c r="E81" s="109" t="s">
        <v>157</v>
      </c>
      <c r="F81" s="109" t="s">
        <v>159</v>
      </c>
      <c r="G81" s="21"/>
      <c r="H81" s="118">
        <v>3</v>
      </c>
      <c r="I81" s="118">
        <v>4</v>
      </c>
      <c r="J81" s="120" t="s">
        <v>356</v>
      </c>
      <c r="K81" s="147" t="s">
        <v>357</v>
      </c>
      <c r="L81" s="130" t="s">
        <v>438</v>
      </c>
      <c r="M81" s="124" t="s">
        <v>212</v>
      </c>
      <c r="N81" s="125">
        <f t="shared" ref="N81" si="24">IF(M81="Yeterli",0.1,IF(M81="Zayıf",0.8, IF(M81="Kısmen Yeterli", 0.4, IF(M81="Yeterli Değil",1))))</f>
        <v>0.1</v>
      </c>
      <c r="O81" s="125" t="s">
        <v>213</v>
      </c>
      <c r="P81" s="151">
        <f t="shared" ref="P81" si="25">J81*N81</f>
        <v>1.2000000000000002</v>
      </c>
      <c r="Q81" s="127" t="str">
        <f t="shared" ref="Q81" si="26">IF(P81&lt;3,"ÇOK DÜŞÜK",IF(P81&lt;6,"DÜŞÜK",IF(P81&lt;12,"ORTA",IF(P81&lt;20," YÜKSEK",IF(P81&lt;26,"ÇOK YÜKSEK")))))</f>
        <v>ÇOK DÜŞÜK</v>
      </c>
      <c r="R81" s="9"/>
      <c r="S81" s="129" t="s">
        <v>218</v>
      </c>
      <c r="T81" s="150" t="s">
        <v>368</v>
      </c>
      <c r="U81" s="131" t="s">
        <v>403</v>
      </c>
      <c r="V81" s="132">
        <v>45658</v>
      </c>
      <c r="W81" s="132">
        <v>46022</v>
      </c>
      <c r="X81" s="161"/>
      <c r="Y81" s="129" t="s">
        <v>363</v>
      </c>
      <c r="Z81" s="150"/>
      <c r="AA81" s="150"/>
      <c r="AB81" s="162"/>
      <c r="AC81" s="133" t="s">
        <v>216</v>
      </c>
      <c r="AD81" s="133" t="s">
        <v>216</v>
      </c>
      <c r="AE81" s="133" t="s">
        <v>216</v>
      </c>
      <c r="AF81" s="150"/>
      <c r="AG81" s="133">
        <v>12</v>
      </c>
      <c r="AH81" s="133">
        <v>1.2</v>
      </c>
      <c r="AI81" s="163"/>
    </row>
    <row r="82" spans="1:35" ht="15.5" x14ac:dyDescent="0.35">
      <c r="A82" s="115">
        <v>4</v>
      </c>
      <c r="B82" s="116" t="s">
        <v>317</v>
      </c>
      <c r="C82" s="104"/>
      <c r="D82" s="106"/>
      <c r="E82" s="109"/>
      <c r="F82" s="109"/>
      <c r="G82" s="21"/>
      <c r="H82" s="119"/>
      <c r="I82" s="119"/>
      <c r="J82" s="147"/>
      <c r="K82" s="147"/>
      <c r="L82" s="156"/>
      <c r="M82" s="173"/>
      <c r="N82" s="174"/>
      <c r="O82" s="174"/>
      <c r="P82" s="159"/>
      <c r="Q82" s="153"/>
      <c r="R82" s="9"/>
      <c r="S82" s="164"/>
      <c r="T82" s="165"/>
      <c r="U82" s="165"/>
      <c r="V82" s="165"/>
      <c r="W82" s="165"/>
      <c r="X82" s="161"/>
      <c r="Y82" s="164"/>
      <c r="Z82" s="165"/>
      <c r="AA82" s="165"/>
      <c r="AB82" s="162"/>
      <c r="AC82" s="165"/>
      <c r="AD82" s="165"/>
      <c r="AE82" s="165"/>
      <c r="AF82" s="165"/>
      <c r="AG82" s="165"/>
      <c r="AH82" s="165"/>
      <c r="AI82" s="167"/>
    </row>
    <row r="83" spans="1:35" ht="34.5" x14ac:dyDescent="0.35">
      <c r="A83" s="195" t="s">
        <v>318</v>
      </c>
      <c r="B83" s="198" t="s">
        <v>323</v>
      </c>
      <c r="C83" s="104" t="s">
        <v>319</v>
      </c>
      <c r="D83" s="106" t="s">
        <v>320</v>
      </c>
      <c r="E83" s="109" t="s">
        <v>387</v>
      </c>
      <c r="F83" s="109" t="s">
        <v>159</v>
      </c>
      <c r="G83" s="21"/>
      <c r="H83" s="118">
        <v>4</v>
      </c>
      <c r="I83" s="118">
        <v>1</v>
      </c>
      <c r="J83" s="120" t="s">
        <v>350</v>
      </c>
      <c r="K83" s="120" t="s">
        <v>211</v>
      </c>
      <c r="L83" s="130" t="s">
        <v>439</v>
      </c>
      <c r="M83" s="124" t="s">
        <v>212</v>
      </c>
      <c r="N83" s="125">
        <f t="shared" ref="N83" si="27">IF(M83="Yeterli",0.1,IF(M83="Zayıf",0.8, IF(M83="Kısmen Yeterli", 0.4, IF(M83="Yeterli Değil",1))))</f>
        <v>0.1</v>
      </c>
      <c r="O83" s="125" t="s">
        <v>213</v>
      </c>
      <c r="P83" s="151">
        <f t="shared" ref="P83" si="28">J83*N83</f>
        <v>0.4</v>
      </c>
      <c r="Q83" s="127" t="str">
        <f t="shared" ref="Q83" si="29">IF(P83&lt;3,"ÇOK DÜŞÜK",IF(P83&lt;6,"DÜŞÜK",IF(P83&lt;12,"ORTA",IF(P83&lt;20," YÜKSEK",IF(P83&lt;26,"ÇOK YÜKSEK")))))</f>
        <v>ÇOK DÜŞÜK</v>
      </c>
      <c r="R83" s="9"/>
      <c r="S83" s="129" t="s">
        <v>218</v>
      </c>
      <c r="T83" s="150" t="s">
        <v>368</v>
      </c>
      <c r="U83" s="131" t="s">
        <v>403</v>
      </c>
      <c r="V83" s="132">
        <v>45992</v>
      </c>
      <c r="W83" s="132">
        <v>46022</v>
      </c>
      <c r="X83" s="161"/>
      <c r="Y83" s="129" t="s">
        <v>363</v>
      </c>
      <c r="Z83" s="150"/>
      <c r="AA83" s="150"/>
      <c r="AB83" s="162"/>
      <c r="AC83" s="133" t="s">
        <v>216</v>
      </c>
      <c r="AD83" s="133" t="s">
        <v>216</v>
      </c>
      <c r="AE83" s="133" t="s">
        <v>216</v>
      </c>
      <c r="AF83" s="150"/>
      <c r="AG83" s="133">
        <v>4</v>
      </c>
      <c r="AH83" s="133">
        <v>0.4</v>
      </c>
      <c r="AI83" s="163"/>
    </row>
    <row r="84" spans="1:35" ht="57.5" x14ac:dyDescent="0.35">
      <c r="A84" s="196"/>
      <c r="B84" s="244"/>
      <c r="C84" s="104" t="s">
        <v>322</v>
      </c>
      <c r="D84" s="106" t="s">
        <v>321</v>
      </c>
      <c r="E84" s="109" t="s">
        <v>387</v>
      </c>
      <c r="F84" s="109" t="s">
        <v>159</v>
      </c>
      <c r="G84" s="21"/>
      <c r="H84" s="118">
        <v>2</v>
      </c>
      <c r="I84" s="118">
        <v>2</v>
      </c>
      <c r="J84" s="120" t="s">
        <v>350</v>
      </c>
      <c r="K84" s="120" t="s">
        <v>211</v>
      </c>
      <c r="L84" s="130" t="s">
        <v>440</v>
      </c>
      <c r="M84" s="124" t="s">
        <v>212</v>
      </c>
      <c r="N84" s="125">
        <f t="shared" ref="N84" si="30">IF(M84="Yeterli",0.1,IF(M84="Zayıf",0.8, IF(M84="Kısmen Yeterli", 0.4, IF(M84="Yeterli Değil",1))))</f>
        <v>0.1</v>
      </c>
      <c r="O84" s="125" t="s">
        <v>213</v>
      </c>
      <c r="P84" s="151">
        <f t="shared" ref="P84" si="31">J84*N84</f>
        <v>0.4</v>
      </c>
      <c r="Q84" s="127" t="str">
        <f t="shared" ref="Q84" si="32">IF(P84&lt;3,"ÇOK DÜŞÜK",IF(P84&lt;6,"DÜŞÜK",IF(P84&lt;12,"ORTA",IF(P84&lt;20," YÜKSEK",IF(P84&lt;26,"ÇOK YÜKSEK")))))</f>
        <v>ÇOK DÜŞÜK</v>
      </c>
      <c r="R84" s="9"/>
      <c r="S84" s="129" t="s">
        <v>218</v>
      </c>
      <c r="T84" s="150" t="s">
        <v>368</v>
      </c>
      <c r="U84" s="131" t="s">
        <v>441</v>
      </c>
      <c r="V84" s="132">
        <v>45658</v>
      </c>
      <c r="W84" s="132">
        <v>46022</v>
      </c>
      <c r="X84" s="161"/>
      <c r="Y84" s="129" t="s">
        <v>363</v>
      </c>
      <c r="Z84" s="150"/>
      <c r="AA84" s="150"/>
      <c r="AB84" s="162"/>
      <c r="AC84" s="133" t="s">
        <v>216</v>
      </c>
      <c r="AD84" s="133" t="s">
        <v>216</v>
      </c>
      <c r="AE84" s="133" t="s">
        <v>216</v>
      </c>
      <c r="AF84" s="150"/>
      <c r="AG84" s="133">
        <v>4</v>
      </c>
      <c r="AH84" s="133">
        <v>0.4</v>
      </c>
      <c r="AI84" s="163"/>
    </row>
    <row r="85" spans="1:35" ht="15.5" x14ac:dyDescent="0.35">
      <c r="A85" s="115">
        <v>5</v>
      </c>
      <c r="B85" s="116" t="s">
        <v>324</v>
      </c>
      <c r="C85" s="104"/>
      <c r="D85" s="106"/>
      <c r="E85" s="109"/>
      <c r="F85" s="109"/>
      <c r="G85" s="21"/>
      <c r="H85" s="119"/>
      <c r="I85" s="119"/>
      <c r="J85" s="147"/>
      <c r="K85" s="147"/>
      <c r="L85" s="156"/>
      <c r="M85" s="173"/>
      <c r="N85" s="174"/>
      <c r="O85" s="174"/>
      <c r="P85" s="159"/>
      <c r="Q85" s="153"/>
      <c r="R85" s="9"/>
      <c r="S85" s="164"/>
      <c r="T85" s="165"/>
      <c r="U85" s="165"/>
      <c r="V85" s="165"/>
      <c r="W85" s="165"/>
      <c r="X85" s="161"/>
      <c r="Y85" s="164"/>
      <c r="Z85" s="165"/>
      <c r="AA85" s="165"/>
      <c r="AB85" s="162"/>
      <c r="AC85" s="165"/>
      <c r="AD85" s="165"/>
      <c r="AE85" s="165"/>
      <c r="AF85" s="165"/>
      <c r="AG85" s="165"/>
      <c r="AH85" s="165"/>
      <c r="AI85" s="167"/>
    </row>
    <row r="86" spans="1:35" ht="46" x14ac:dyDescent="0.35">
      <c r="A86" s="248">
        <v>5.0999999999999996</v>
      </c>
      <c r="B86" s="245" t="s">
        <v>331</v>
      </c>
      <c r="C86" s="104" t="s">
        <v>325</v>
      </c>
      <c r="D86" s="106" t="s">
        <v>328</v>
      </c>
      <c r="E86" s="109" t="s">
        <v>386</v>
      </c>
      <c r="F86" s="109" t="s">
        <v>159</v>
      </c>
      <c r="G86" s="21"/>
      <c r="H86" s="118">
        <v>3</v>
      </c>
      <c r="I86" s="118">
        <v>1</v>
      </c>
      <c r="J86" s="120" t="s">
        <v>355</v>
      </c>
      <c r="K86" s="120" t="s">
        <v>211</v>
      </c>
      <c r="L86" s="130" t="s">
        <v>442</v>
      </c>
      <c r="M86" s="124" t="s">
        <v>212</v>
      </c>
      <c r="N86" s="125">
        <f t="shared" ref="N86:N87" si="33">IF(M86="Yeterli",0.1,IF(M86="Zayıf",0.8, IF(M86="Kısmen Yeterli", 0.4, IF(M86="Yeterli Değil",1))))</f>
        <v>0.1</v>
      </c>
      <c r="O86" s="125" t="s">
        <v>213</v>
      </c>
      <c r="P86" s="151">
        <f t="shared" ref="P86:P87" si="34">J86*N86</f>
        <v>0.30000000000000004</v>
      </c>
      <c r="Q86" s="127" t="str">
        <f t="shared" ref="Q86:Q87" si="35">IF(P86&lt;3,"ÇOK DÜŞÜK",IF(P86&lt;6,"DÜŞÜK",IF(P86&lt;12,"ORTA",IF(P86&lt;20," YÜKSEK",IF(P86&lt;26,"ÇOK YÜKSEK")))))</f>
        <v>ÇOK DÜŞÜK</v>
      </c>
      <c r="R86" s="9"/>
      <c r="S86" s="129" t="s">
        <v>218</v>
      </c>
      <c r="T86" s="150" t="s">
        <v>368</v>
      </c>
      <c r="U86" s="131" t="s">
        <v>443</v>
      </c>
      <c r="V86" s="132">
        <v>45658</v>
      </c>
      <c r="W86" s="132">
        <v>46022</v>
      </c>
      <c r="X86" s="161"/>
      <c r="Y86" s="129" t="s">
        <v>363</v>
      </c>
      <c r="Z86" s="150"/>
      <c r="AA86" s="150"/>
      <c r="AB86" s="162"/>
      <c r="AC86" s="133" t="s">
        <v>216</v>
      </c>
      <c r="AD86" s="133" t="s">
        <v>216</v>
      </c>
      <c r="AE86" s="133" t="s">
        <v>216</v>
      </c>
      <c r="AF86" s="150"/>
      <c r="AG86" s="133">
        <v>3</v>
      </c>
      <c r="AH86" s="133">
        <v>0.3</v>
      </c>
      <c r="AI86" s="163"/>
    </row>
    <row r="87" spans="1:35" ht="46" x14ac:dyDescent="0.35">
      <c r="A87" s="249"/>
      <c r="B87" s="246"/>
      <c r="C87" s="104" t="s">
        <v>326</v>
      </c>
      <c r="D87" s="106" t="s">
        <v>329</v>
      </c>
      <c r="E87" s="109" t="s">
        <v>386</v>
      </c>
      <c r="F87" s="109" t="s">
        <v>159</v>
      </c>
      <c r="G87" s="21"/>
      <c r="H87" s="118">
        <v>3</v>
      </c>
      <c r="I87" s="118">
        <v>2</v>
      </c>
      <c r="J87" s="120" t="s">
        <v>354</v>
      </c>
      <c r="K87" s="120" t="s">
        <v>352</v>
      </c>
      <c r="L87" s="130" t="s">
        <v>444</v>
      </c>
      <c r="M87" s="124" t="s">
        <v>212</v>
      </c>
      <c r="N87" s="125">
        <f t="shared" si="33"/>
        <v>0.1</v>
      </c>
      <c r="O87" s="125" t="s">
        <v>213</v>
      </c>
      <c r="P87" s="151">
        <f t="shared" si="34"/>
        <v>0.60000000000000009</v>
      </c>
      <c r="Q87" s="127" t="str">
        <f t="shared" si="35"/>
        <v>ÇOK DÜŞÜK</v>
      </c>
      <c r="R87" s="9"/>
      <c r="S87" s="129" t="s">
        <v>218</v>
      </c>
      <c r="T87" s="150" t="s">
        <v>368</v>
      </c>
      <c r="U87" s="131" t="s">
        <v>445</v>
      </c>
      <c r="V87" s="132">
        <v>45658</v>
      </c>
      <c r="W87" s="132">
        <v>46022</v>
      </c>
      <c r="X87" s="161"/>
      <c r="Y87" s="129" t="s">
        <v>363</v>
      </c>
      <c r="Z87" s="150"/>
      <c r="AA87" s="150"/>
      <c r="AB87" s="162"/>
      <c r="AC87" s="133" t="s">
        <v>216</v>
      </c>
      <c r="AD87" s="133" t="s">
        <v>216</v>
      </c>
      <c r="AE87" s="133" t="s">
        <v>216</v>
      </c>
      <c r="AF87" s="150"/>
      <c r="AG87" s="133">
        <v>6</v>
      </c>
      <c r="AH87" s="133">
        <v>0.6</v>
      </c>
      <c r="AI87" s="163"/>
    </row>
    <row r="88" spans="1:35" ht="46.5" thickBot="1" x14ac:dyDescent="0.4">
      <c r="A88" s="250"/>
      <c r="B88" s="247"/>
      <c r="C88" s="135" t="s">
        <v>327</v>
      </c>
      <c r="D88" s="136" t="s">
        <v>330</v>
      </c>
      <c r="E88" s="114" t="s">
        <v>386</v>
      </c>
      <c r="F88" s="114" t="s">
        <v>159</v>
      </c>
      <c r="G88" s="84"/>
      <c r="H88" s="148">
        <v>3</v>
      </c>
      <c r="I88" s="148">
        <v>5</v>
      </c>
      <c r="J88" s="149" t="s">
        <v>359</v>
      </c>
      <c r="K88" s="147" t="s">
        <v>357</v>
      </c>
      <c r="L88" s="180" t="s">
        <v>446</v>
      </c>
      <c r="M88" s="157" t="s">
        <v>360</v>
      </c>
      <c r="N88" s="158">
        <f t="shared" ref="N88" si="36">IF(M88="Yeterli",0.1,IF(M88="Zayıf",0.8, IF(M88="Kısmen Yeterli", 0.4, IF(M88="Yeterli Değil",1))))</f>
        <v>0.4</v>
      </c>
      <c r="O88" s="125" t="s">
        <v>213</v>
      </c>
      <c r="P88" s="160">
        <f t="shared" ref="P88" si="37">J88*N88</f>
        <v>6</v>
      </c>
      <c r="Q88" s="154" t="str">
        <f t="shared" ref="Q88" si="38">IF(P88&lt;3,"ÇOK DÜŞÜK",IF(P88&lt;6,"DÜŞÜK",IF(P88&lt;12,"ORTA",IF(P88&lt;20," YÜKSEK",IF(P88&lt;26,"ÇOK YÜKSEK")))))</f>
        <v>ORTA</v>
      </c>
      <c r="R88" s="85"/>
      <c r="S88" s="168" t="s">
        <v>218</v>
      </c>
      <c r="T88" s="150" t="s">
        <v>368</v>
      </c>
      <c r="U88" s="131" t="s">
        <v>445</v>
      </c>
      <c r="V88" s="132">
        <v>45658</v>
      </c>
      <c r="W88" s="132">
        <v>46022</v>
      </c>
      <c r="X88" s="170"/>
      <c r="Y88" s="168" t="s">
        <v>447</v>
      </c>
      <c r="Z88" s="169"/>
      <c r="AA88" s="169"/>
      <c r="AB88" s="171"/>
      <c r="AC88" s="133" t="s">
        <v>216</v>
      </c>
      <c r="AD88" s="133" t="s">
        <v>216</v>
      </c>
      <c r="AE88" s="133" t="s">
        <v>216</v>
      </c>
      <c r="AF88" s="150"/>
      <c r="AG88" s="133">
        <v>15</v>
      </c>
      <c r="AH88" s="133">
        <v>6</v>
      </c>
      <c r="AI88" s="172"/>
    </row>
    <row r="89" spans="1:35" x14ac:dyDescent="0.35">
      <c r="A89" s="1"/>
    </row>
    <row r="90" spans="1:35" x14ac:dyDescent="0.35">
      <c r="A90" s="1"/>
    </row>
    <row r="91" spans="1:35" x14ac:dyDescent="0.35">
      <c r="A91" s="1"/>
    </row>
    <row r="92" spans="1:35" x14ac:dyDescent="0.35">
      <c r="A92" s="1"/>
    </row>
    <row r="93" spans="1:35" x14ac:dyDescent="0.35">
      <c r="A93" s="1"/>
    </row>
    <row r="94" spans="1:35" x14ac:dyDescent="0.35">
      <c r="A94" s="1"/>
    </row>
    <row r="95" spans="1:35" x14ac:dyDescent="0.35">
      <c r="A95" s="1"/>
    </row>
    <row r="96" spans="1:35" x14ac:dyDescent="0.35">
      <c r="A96" s="2"/>
    </row>
    <row r="97" spans="1:1" x14ac:dyDescent="0.35">
      <c r="A97" s="1"/>
    </row>
    <row r="98" spans="1:1" x14ac:dyDescent="0.35">
      <c r="A98" s="1"/>
    </row>
    <row r="99" spans="1:1" x14ac:dyDescent="0.35">
      <c r="A99" s="1"/>
    </row>
    <row r="100" spans="1:1" x14ac:dyDescent="0.35">
      <c r="A100" s="1"/>
    </row>
    <row r="101" spans="1:1" x14ac:dyDescent="0.35">
      <c r="A101" s="1"/>
    </row>
    <row r="102" spans="1:1" x14ac:dyDescent="0.35">
      <c r="A102" s="1"/>
    </row>
  </sheetData>
  <mergeCells count="58">
    <mergeCell ref="A83:A84"/>
    <mergeCell ref="B83:B84"/>
    <mergeCell ref="B86:B88"/>
    <mergeCell ref="A86:A88"/>
    <mergeCell ref="A27:A30"/>
    <mergeCell ref="B27:B30"/>
    <mergeCell ref="A31:A34"/>
    <mergeCell ref="B31:B34"/>
    <mergeCell ref="A56:A57"/>
    <mergeCell ref="B45:B47"/>
    <mergeCell ref="A45:A47"/>
    <mergeCell ref="B49:B51"/>
    <mergeCell ref="A49:A51"/>
    <mergeCell ref="A52:A55"/>
    <mergeCell ref="B52:B55"/>
    <mergeCell ref="B70:B74"/>
    <mergeCell ref="Y12:AA12"/>
    <mergeCell ref="AC12:AI12"/>
    <mergeCell ref="A12:F12"/>
    <mergeCell ref="B79:B81"/>
    <mergeCell ref="A79:A81"/>
    <mergeCell ref="B16:B19"/>
    <mergeCell ref="A16:A19"/>
    <mergeCell ref="B20:B22"/>
    <mergeCell ref="A20:A22"/>
    <mergeCell ref="B39:B42"/>
    <mergeCell ref="A39:A42"/>
    <mergeCell ref="B23:B26"/>
    <mergeCell ref="A23:A26"/>
    <mergeCell ref="A36:A38"/>
    <mergeCell ref="B36:B38"/>
    <mergeCell ref="B56:B57"/>
    <mergeCell ref="C10:F10"/>
    <mergeCell ref="A9:B9"/>
    <mergeCell ref="A10:B10"/>
    <mergeCell ref="E11:F11"/>
    <mergeCell ref="S12:W12"/>
    <mergeCell ref="H12:Q12"/>
    <mergeCell ref="A11:B11"/>
    <mergeCell ref="A70:A74"/>
    <mergeCell ref="B75:B76"/>
    <mergeCell ref="A75:A76"/>
    <mergeCell ref="B59:B61"/>
    <mergeCell ref="A59:A61"/>
    <mergeCell ref="B63:B65"/>
    <mergeCell ref="A63:A65"/>
    <mergeCell ref="B66:B69"/>
    <mergeCell ref="A66:A69"/>
    <mergeCell ref="AE6:AG6"/>
    <mergeCell ref="AH6:AI6"/>
    <mergeCell ref="B3:AD6"/>
    <mergeCell ref="A1:AI1"/>
    <mergeCell ref="AH3:AI3"/>
    <mergeCell ref="AE3:AG3"/>
    <mergeCell ref="AE4:AG4"/>
    <mergeCell ref="AH4:AI4"/>
    <mergeCell ref="AE5:AG5"/>
    <mergeCell ref="AH5:AI5"/>
  </mergeCells>
  <phoneticPr fontId="39" type="noConversion"/>
  <conditionalFormatting sqref="H14:I88">
    <cfRule type="cellIs" dxfId="62" priority="136" operator="equal">
      <formula>1</formula>
    </cfRule>
    <cfRule type="containsText" dxfId="61" priority="137" operator="containsText" text="5">
      <formula>NOT(ISERROR(SEARCH("5",H14)))</formula>
    </cfRule>
    <cfRule type="containsText" dxfId="60" priority="138" operator="containsText" text="4">
      <formula>NOT(ISERROR(SEARCH("4",H14)))</formula>
    </cfRule>
    <cfRule type="containsText" dxfId="59" priority="139" operator="containsText" text="3">
      <formula>NOT(ISERROR(SEARCH("3",H14)))</formula>
    </cfRule>
    <cfRule type="containsText" dxfId="58" priority="140" operator="containsText" text="2">
      <formula>NOT(ISERROR(SEARCH("2",H14)))</formula>
    </cfRule>
  </conditionalFormatting>
  <conditionalFormatting sqref="K14:K88">
    <cfRule type="beginsWith" dxfId="57" priority="1" operator="beginsWith" text="ÇOK DÜŞÜK">
      <formula>LEFT(K14,LEN("ÇOK DÜŞÜK"))="ÇOK DÜŞÜK"</formula>
    </cfRule>
    <cfRule type="beginsWith" dxfId="56" priority="2" operator="beginsWith" text="ÇOK">
      <formula>LEFT(K14,LEN("ÇOK"))="ÇOK"</formula>
    </cfRule>
    <cfRule type="endsWith" dxfId="55" priority="3" operator="endsWith" text="YÜKSEK">
      <formula>RIGHT(K14,LEN("YÜKSEK"))="YÜKSEK"</formula>
    </cfRule>
    <cfRule type="endsWith" dxfId="54" priority="4" operator="endsWith" text="DÜŞÜK">
      <formula>RIGHT(K14,LEN("DÜŞÜK"))="DÜŞÜK"</formula>
    </cfRule>
    <cfRule type="containsText" dxfId="53" priority="5" operator="containsText" text="ORTA">
      <formula>NOT(ISERROR(SEARCH("ORTA",K14)))</formula>
    </cfRule>
  </conditionalFormatting>
  <conditionalFormatting sqref="M14:M88">
    <cfRule type="beginsWith" dxfId="52" priority="181" operator="beginsWith" text="Kısmen">
      <formula>LEFT(M14,LEN("Kısmen"))="Kısmen"</formula>
    </cfRule>
    <cfRule type="endsWith" dxfId="51" priority="192" operator="endsWith" text="Değil">
      <formula>RIGHT(M14,LEN("Değil"))="Değil"</formula>
    </cfRule>
    <cfRule type="beginsWith" dxfId="50" priority="193" operator="beginsWith" text="Etkin">
      <formula>LEFT(M14,LEN("Etkin"))="Etkin"</formula>
    </cfRule>
    <cfRule type="beginsWith" dxfId="49" priority="194" operator="beginsWith" text="Zayıf">
      <formula>LEFT(M14,LEN("Zayıf"))="Zayıf"</formula>
    </cfRule>
  </conditionalFormatting>
  <conditionalFormatting sqref="Q14:Q88">
    <cfRule type="containsText" dxfId="48" priority="182" operator="containsText" text="ÇOK YÜKSEK">
      <formula>NOT(ISERROR(SEARCH("ÇOK YÜKSEK",Q14)))</formula>
    </cfRule>
    <cfRule type="containsText" dxfId="47" priority="183" operator="containsText" text="YÜKSEK">
      <formula>NOT(ISERROR(SEARCH("YÜKSEK",Q14)))</formula>
    </cfRule>
    <cfRule type="containsText" dxfId="46" priority="184" operator="containsText" text="ORTA">
      <formula>NOT(ISERROR(SEARCH("ORTA",Q14)))</formula>
    </cfRule>
    <cfRule type="beginsWith" dxfId="45" priority="185" operator="beginsWith" text="DÜŞÜk">
      <formula>LEFT(Q14,LEN("DÜŞÜk"))="DÜŞÜk"</formula>
    </cfRule>
    <cfRule type="containsText" dxfId="44" priority="186" operator="containsText" text="ÇOK DÜŞ">
      <formula>NOT(ISERROR(SEARCH("ÇOK DÜŞ",Q14)))</formula>
    </cfRule>
  </conditionalFormatting>
  <dataValidations disablePrompts="1" count="6">
    <dataValidation type="list" allowBlank="1" showInputMessage="1" showErrorMessage="1" sqref="H14:I88" xr:uid="{00000000-0002-0000-0000-000001000000}">
      <formula1>"Seçiniz, 1, 2, 3, 4, 5"</formula1>
    </dataValidation>
    <dataValidation type="list" allowBlank="1" showInputMessage="1" showErrorMessage="1" sqref="M14:M88" xr:uid="{00000000-0002-0000-0000-000000000000}">
      <formula1>"Yeterli Değil, Kısmen Yeterli, Yeterli, Seçiniz, Zayıf"</formula1>
    </dataValidation>
    <dataValidation type="list" allowBlank="1" showInputMessage="1" showErrorMessage="1" sqref="S14:S88" xr:uid="{00000000-0002-0000-0000-000002000000}">
      <formula1>"Seçiniz, Riskten Kaçınmak, Riski Devretmek, Riski Kabul Etmek, Riski Azaltmak, Riski Azaltmak ve Riski Devretmek"</formula1>
    </dataValidation>
    <dataValidation type="list" allowBlank="1" showInputMessage="1" showErrorMessage="1" sqref="Y14:Y88" xr:uid="{00000000-0002-0000-0000-000003000000}">
      <formula1>"Seçiniz, İlave Risk Yönetimi Faaliyeti Gerçekleştirildi, İlave Risk Yönetimi Faaliyeti Geliştirme Aşamasında, İlave Risk Yönetimi Faalieti Planlandı, İlave Risk Yönetimi Faaliyeti Gerçekleştirilmedi"</formula1>
    </dataValidation>
    <dataValidation type="list" allowBlank="1" showInputMessage="1" showErrorMessage="1" sqref="O14:O88" xr:uid="{00000000-0002-0000-0000-000004000000}">
      <formula1>"Etki, Olasılık, Etki ve Olasılık"</formula1>
    </dataValidation>
    <dataValidation type="list" allowBlank="1" showInputMessage="1" showErrorMessage="1" sqref="F14:F88" xr:uid="{00000000-0002-0000-0000-000005000000}">
      <formula1>"Seçiniz, Güncel, Güncel Değil, Değişti"</formula1>
    </dataValidation>
  </dataValidations>
  <pageMargins left="0.70866141732283472" right="0.70866141732283472" top="0.74803149606299213" bottom="0.74803149606299213" header="0.31496062992125984" footer="0.31496062992125984"/>
  <pageSetup paperSize="9" scale="29" orientation="landscape" r:id="rId1"/>
  <ignoredErrors>
    <ignoredError sqref="A16 A20 A23 A36 A39 A45 A49 A52 A58 A56 A66 A63" twoDigitTextYear="1"/>
    <ignoredError sqref="A27 A31 A35 J16:J19 A70 A75 A77 A79 A83 J31:J34 J36:J39 J40 J41 J42 J45:J47 J49:J51 J52:J55 J56:J61 J63:J65 J66:J68 J75:J77 J79:J81 J83:J84 J86:J88 J23:J30 J20 J21:J22 J69:J74"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220"/>
  <sheetViews>
    <sheetView view="pageBreakPreview" zoomScale="85" zoomScaleNormal="100" zoomScaleSheetLayoutView="85" workbookViewId="0">
      <selection activeCell="B18" sqref="B18:D18"/>
    </sheetView>
  </sheetViews>
  <sheetFormatPr defaultRowHeight="14.5" x14ac:dyDescent="0.35"/>
  <cols>
    <col min="1" max="1" width="37.6328125" style="93" customWidth="1"/>
    <col min="2" max="3" width="26" style="93" customWidth="1"/>
    <col min="4" max="4" width="103.54296875" style="93" customWidth="1"/>
    <col min="5" max="5" width="11" customWidth="1"/>
  </cols>
  <sheetData>
    <row r="1" spans="1:4" x14ac:dyDescent="0.35">
      <c r="A1" s="268" t="s">
        <v>53</v>
      </c>
      <c r="B1" s="269"/>
      <c r="C1" s="269"/>
      <c r="D1" s="270"/>
    </row>
    <row r="2" spans="1:4" ht="15" thickBot="1" x14ac:dyDescent="0.4">
      <c r="A2" s="280"/>
      <c r="B2" s="281"/>
      <c r="C2" s="281"/>
      <c r="D2" s="282"/>
    </row>
    <row r="3" spans="1:4" ht="15" thickBot="1" x14ac:dyDescent="0.4">
      <c r="A3" s="271" t="s">
        <v>106</v>
      </c>
      <c r="B3" s="266"/>
      <c r="C3" s="266"/>
      <c r="D3" s="272"/>
    </row>
    <row r="4" spans="1:4" ht="15" thickBot="1" x14ac:dyDescent="0.4">
      <c r="A4" s="283"/>
      <c r="B4" s="253"/>
      <c r="C4" s="253"/>
      <c r="D4" s="284"/>
    </row>
    <row r="5" spans="1:4" ht="15.75" customHeight="1" thickBot="1" x14ac:dyDescent="0.4">
      <c r="A5" s="86" t="s">
        <v>107</v>
      </c>
      <c r="B5" s="273" t="s">
        <v>108</v>
      </c>
      <c r="C5" s="274"/>
      <c r="D5" s="275"/>
    </row>
    <row r="6" spans="1:4" ht="15" thickBot="1" x14ac:dyDescent="0.4">
      <c r="A6" s="86" t="s">
        <v>109</v>
      </c>
      <c r="B6" s="273" t="s">
        <v>110</v>
      </c>
      <c r="C6" s="274"/>
      <c r="D6" s="275"/>
    </row>
    <row r="7" spans="1:4" ht="15.75" customHeight="1" thickBot="1" x14ac:dyDescent="0.4">
      <c r="A7" s="86" t="s">
        <v>111</v>
      </c>
      <c r="B7" s="273" t="s">
        <v>112</v>
      </c>
      <c r="C7" s="274"/>
      <c r="D7" s="275"/>
    </row>
    <row r="8" spans="1:4" ht="30" customHeight="1" thickBot="1" x14ac:dyDescent="0.4">
      <c r="A8" s="86" t="s">
        <v>113</v>
      </c>
      <c r="B8" s="273" t="s">
        <v>114</v>
      </c>
      <c r="C8" s="274"/>
      <c r="D8" s="275"/>
    </row>
    <row r="9" spans="1:4" ht="13.5" customHeight="1" thickBot="1" x14ac:dyDescent="0.4">
      <c r="A9" s="279"/>
      <c r="B9" s="279"/>
      <c r="C9" s="279"/>
      <c r="D9" s="279"/>
    </row>
    <row r="10" spans="1:4" ht="23.25" customHeight="1" thickBot="1" x14ac:dyDescent="0.4">
      <c r="A10" s="276" t="s">
        <v>115</v>
      </c>
      <c r="B10" s="277"/>
      <c r="C10" s="277"/>
      <c r="D10" s="278"/>
    </row>
    <row r="11" spans="1:4" ht="43.5" customHeight="1" thickBot="1" x14ac:dyDescent="0.4">
      <c r="A11" s="87" t="s">
        <v>23</v>
      </c>
      <c r="B11" s="260" t="s">
        <v>116</v>
      </c>
      <c r="C11" s="261"/>
      <c r="D11" s="262"/>
    </row>
    <row r="12" spans="1:4" ht="50.25" customHeight="1" thickBot="1" x14ac:dyDescent="0.4">
      <c r="A12" s="87" t="s">
        <v>24</v>
      </c>
      <c r="B12" s="260" t="s">
        <v>117</v>
      </c>
      <c r="C12" s="261"/>
      <c r="D12" s="262"/>
    </row>
    <row r="13" spans="1:4" ht="23.25" customHeight="1" thickBot="1" x14ac:dyDescent="0.4">
      <c r="A13" s="255"/>
      <c r="B13" s="255"/>
      <c r="C13" s="255"/>
      <c r="D13" s="255"/>
    </row>
    <row r="14" spans="1:4" ht="23.25" customHeight="1" thickBot="1" x14ac:dyDescent="0.4">
      <c r="A14" s="265" t="s">
        <v>22</v>
      </c>
      <c r="B14" s="266"/>
      <c r="C14" s="266"/>
      <c r="D14" s="267"/>
    </row>
    <row r="15" spans="1:4" ht="23.25" customHeight="1" thickBot="1" x14ac:dyDescent="0.4">
      <c r="A15" s="253"/>
      <c r="B15" s="253"/>
      <c r="C15" s="253"/>
      <c r="D15" s="253"/>
    </row>
    <row r="16" spans="1:4" ht="31.5" customHeight="1" thickBot="1" x14ac:dyDescent="0.4">
      <c r="A16" s="87" t="s">
        <v>121</v>
      </c>
      <c r="B16" s="260" t="s">
        <v>118</v>
      </c>
      <c r="C16" s="261"/>
      <c r="D16" s="262"/>
    </row>
    <row r="17" spans="1:4" ht="36" customHeight="1" thickBot="1" x14ac:dyDescent="0.4">
      <c r="A17" s="87" t="s">
        <v>54</v>
      </c>
      <c r="B17" s="260" t="s">
        <v>55</v>
      </c>
      <c r="C17" s="261"/>
      <c r="D17" s="262"/>
    </row>
    <row r="18" spans="1:4" ht="47.25" customHeight="1" thickBot="1" x14ac:dyDescent="0.4">
      <c r="A18" s="87" t="s">
        <v>119</v>
      </c>
      <c r="B18" s="260" t="s">
        <v>56</v>
      </c>
      <c r="C18" s="261"/>
      <c r="D18" s="262"/>
    </row>
    <row r="19" spans="1:4" ht="96.75" customHeight="1" thickBot="1" x14ac:dyDescent="0.4">
      <c r="A19" s="89" t="s">
        <v>57</v>
      </c>
      <c r="B19" s="260" t="s">
        <v>58</v>
      </c>
      <c r="C19" s="261"/>
      <c r="D19" s="262"/>
    </row>
    <row r="20" spans="1:4" ht="29.25" customHeight="1" thickBot="1" x14ac:dyDescent="0.4">
      <c r="A20" s="89" t="s">
        <v>59</v>
      </c>
      <c r="B20" s="260" t="s">
        <v>60</v>
      </c>
      <c r="C20" s="261"/>
      <c r="D20" s="262"/>
    </row>
    <row r="21" spans="1:4" ht="30" customHeight="1" thickBot="1" x14ac:dyDescent="0.4">
      <c r="A21" s="89" t="s">
        <v>61</v>
      </c>
      <c r="B21" s="260" t="s">
        <v>62</v>
      </c>
      <c r="C21" s="261"/>
      <c r="D21" s="262"/>
    </row>
    <row r="22" spans="1:4" ht="32.25" customHeight="1" thickBot="1" x14ac:dyDescent="0.4">
      <c r="A22" s="87" t="s">
        <v>63</v>
      </c>
      <c r="B22" s="260" t="s">
        <v>64</v>
      </c>
      <c r="C22" s="261"/>
      <c r="D22" s="262"/>
    </row>
    <row r="23" spans="1:4" ht="20.25" customHeight="1" thickBot="1" x14ac:dyDescent="0.4">
      <c r="A23" s="89" t="s">
        <v>65</v>
      </c>
      <c r="B23" s="260" t="s">
        <v>66</v>
      </c>
      <c r="C23" s="261"/>
      <c r="D23" s="262"/>
    </row>
    <row r="24" spans="1:4" ht="15" thickBot="1" x14ac:dyDescent="0.4">
      <c r="A24" s="254"/>
      <c r="B24" s="254"/>
      <c r="C24" s="254"/>
      <c r="D24" s="254"/>
    </row>
    <row r="25" spans="1:4" ht="15" thickBot="1" x14ac:dyDescent="0.4">
      <c r="A25" s="265" t="s">
        <v>25</v>
      </c>
      <c r="B25" s="266"/>
      <c r="C25" s="266"/>
      <c r="D25" s="267"/>
    </row>
    <row r="26" spans="1:4" ht="15" thickBot="1" x14ac:dyDescent="0.4">
      <c r="A26" s="253"/>
      <c r="B26" s="253"/>
      <c r="C26" s="253"/>
      <c r="D26" s="253"/>
    </row>
    <row r="27" spans="1:4" ht="44.25" customHeight="1" thickBot="1" x14ac:dyDescent="0.4">
      <c r="A27" s="90" t="s">
        <v>16</v>
      </c>
      <c r="B27" s="260" t="s">
        <v>67</v>
      </c>
      <c r="C27" s="261"/>
      <c r="D27" s="262"/>
    </row>
    <row r="28" spans="1:4" ht="39" customHeight="1" thickBot="1" x14ac:dyDescent="0.4">
      <c r="A28" s="90" t="s">
        <v>15</v>
      </c>
      <c r="B28" s="260" t="s">
        <v>68</v>
      </c>
      <c r="C28" s="261"/>
      <c r="D28" s="262"/>
    </row>
    <row r="29" spans="1:4" ht="27" customHeight="1" thickBot="1" x14ac:dyDescent="0.4">
      <c r="A29" s="90" t="s">
        <v>18</v>
      </c>
      <c r="B29" s="260" t="s">
        <v>69</v>
      </c>
      <c r="C29" s="261"/>
      <c r="D29" s="262"/>
    </row>
    <row r="30" spans="1:4" ht="36.75" customHeight="1" thickBot="1" x14ac:dyDescent="0.4">
      <c r="A30" s="90" t="s">
        <v>19</v>
      </c>
      <c r="B30" s="260" t="s">
        <v>70</v>
      </c>
      <c r="C30" s="261"/>
      <c r="D30" s="262"/>
    </row>
    <row r="31" spans="1:4" ht="138" customHeight="1" thickBot="1" x14ac:dyDescent="0.4">
      <c r="A31" s="90" t="s">
        <v>20</v>
      </c>
      <c r="B31" s="260" t="s">
        <v>71</v>
      </c>
      <c r="C31" s="261"/>
      <c r="D31" s="262"/>
    </row>
    <row r="32" spans="1:4" ht="74.25" customHeight="1" thickBot="1" x14ac:dyDescent="0.4">
      <c r="A32" s="90" t="s">
        <v>21</v>
      </c>
      <c r="B32" s="260" t="s">
        <v>72</v>
      </c>
      <c r="C32" s="261"/>
      <c r="D32" s="262"/>
    </row>
    <row r="33" spans="1:5" ht="93" customHeight="1" thickBot="1" x14ac:dyDescent="0.4">
      <c r="A33" s="90" t="s">
        <v>26</v>
      </c>
      <c r="B33" s="257" t="s">
        <v>73</v>
      </c>
      <c r="C33" s="258"/>
      <c r="D33" s="259"/>
    </row>
    <row r="34" spans="1:5" ht="39.75" customHeight="1" thickBot="1" x14ac:dyDescent="0.4">
      <c r="A34" s="91" t="s">
        <v>27</v>
      </c>
      <c r="B34" s="260" t="s">
        <v>74</v>
      </c>
      <c r="C34" s="261"/>
      <c r="D34" s="262"/>
    </row>
    <row r="35" spans="1:5" ht="78" customHeight="1" thickBot="1" x14ac:dyDescent="0.4">
      <c r="A35" s="90" t="s">
        <v>28</v>
      </c>
      <c r="B35" s="260" t="s">
        <v>75</v>
      </c>
      <c r="C35" s="261"/>
      <c r="D35" s="262"/>
    </row>
    <row r="36" spans="1:5" ht="39.75" customHeight="1" thickBot="1" x14ac:dyDescent="0.4">
      <c r="A36" s="90" t="s">
        <v>76</v>
      </c>
      <c r="B36" s="260" t="s">
        <v>77</v>
      </c>
      <c r="C36" s="261"/>
      <c r="D36" s="262"/>
    </row>
    <row r="37" spans="1:5" ht="39.75" customHeight="1" thickBot="1" x14ac:dyDescent="0.4">
      <c r="A37" s="92" t="s">
        <v>78</v>
      </c>
      <c r="B37" s="263" t="s">
        <v>79</v>
      </c>
      <c r="C37" s="264"/>
      <c r="D37" s="264"/>
      <c r="E37" s="285" t="s">
        <v>120</v>
      </c>
    </row>
    <row r="38" spans="1:5" ht="39.75" customHeight="1" thickBot="1" x14ac:dyDescent="0.4">
      <c r="A38" s="92" t="s">
        <v>80</v>
      </c>
      <c r="B38" s="263" t="s">
        <v>81</v>
      </c>
      <c r="C38" s="264"/>
      <c r="D38" s="264"/>
      <c r="E38" s="286"/>
    </row>
    <row r="39" spans="1:5" ht="39.75" customHeight="1" thickBot="1" x14ac:dyDescent="0.4">
      <c r="A39" s="92" t="s">
        <v>82</v>
      </c>
      <c r="B39" s="263" t="s">
        <v>83</v>
      </c>
      <c r="C39" s="264"/>
      <c r="D39" s="264"/>
      <c r="E39" s="286"/>
    </row>
    <row r="40" spans="1:5" ht="39.75" customHeight="1" thickBot="1" x14ac:dyDescent="0.4">
      <c r="A40" s="92" t="s">
        <v>84</v>
      </c>
      <c r="B40" s="263" t="s">
        <v>85</v>
      </c>
      <c r="C40" s="264"/>
      <c r="D40" s="264"/>
      <c r="E40" s="286"/>
    </row>
    <row r="41" spans="1:5" ht="39.75" customHeight="1" thickBot="1" x14ac:dyDescent="0.4">
      <c r="A41" s="92" t="s">
        <v>86</v>
      </c>
      <c r="B41" s="263" t="s">
        <v>87</v>
      </c>
      <c r="C41" s="264"/>
      <c r="D41" s="264"/>
      <c r="E41" s="287"/>
    </row>
    <row r="42" spans="1:5" ht="15" thickBot="1" x14ac:dyDescent="0.4">
      <c r="A42" s="88"/>
      <c r="B42" s="88"/>
      <c r="C42" s="88"/>
      <c r="D42" s="88"/>
    </row>
    <row r="43" spans="1:5" ht="15" thickBot="1" x14ac:dyDescent="0.4">
      <c r="A43" s="265" t="s">
        <v>30</v>
      </c>
      <c r="B43" s="266"/>
      <c r="C43" s="266"/>
      <c r="D43" s="267"/>
    </row>
    <row r="44" spans="1:5" ht="15" thickBot="1" x14ac:dyDescent="0.4">
      <c r="A44" s="88"/>
      <c r="B44" s="88"/>
      <c r="C44" s="88"/>
      <c r="D44" s="88"/>
    </row>
    <row r="45" spans="1:5" ht="27.75" customHeight="1" thickBot="1" x14ac:dyDescent="0.4">
      <c r="A45" s="89" t="s">
        <v>31</v>
      </c>
      <c r="B45" s="260" t="s">
        <v>88</v>
      </c>
      <c r="C45" s="261"/>
      <c r="D45" s="262"/>
    </row>
    <row r="46" spans="1:5" ht="27.75" customHeight="1" thickBot="1" x14ac:dyDescent="0.4">
      <c r="A46" s="90" t="s">
        <v>32</v>
      </c>
      <c r="B46" s="260" t="s">
        <v>89</v>
      </c>
      <c r="C46" s="261"/>
      <c r="D46" s="262"/>
    </row>
    <row r="47" spans="1:5" ht="27.75" customHeight="1" thickBot="1" x14ac:dyDescent="0.4">
      <c r="A47" s="90" t="s">
        <v>33</v>
      </c>
      <c r="B47" s="257" t="s">
        <v>90</v>
      </c>
      <c r="C47" s="258"/>
      <c r="D47" s="259"/>
    </row>
    <row r="48" spans="1:5" ht="27.75" customHeight="1" thickBot="1" x14ac:dyDescent="0.4">
      <c r="A48" s="90" t="s">
        <v>91</v>
      </c>
      <c r="B48" s="260" t="s">
        <v>92</v>
      </c>
      <c r="C48" s="261"/>
      <c r="D48" s="262"/>
    </row>
    <row r="49" spans="1:4" ht="27.75" customHeight="1" thickBot="1" x14ac:dyDescent="0.4">
      <c r="A49" s="90" t="s">
        <v>34</v>
      </c>
      <c r="B49" s="260" t="s">
        <v>93</v>
      </c>
      <c r="C49" s="261"/>
      <c r="D49" s="262"/>
    </row>
    <row r="50" spans="1:4" ht="15" thickBot="1" x14ac:dyDescent="0.4">
      <c r="A50" s="255"/>
      <c r="B50" s="255"/>
      <c r="C50" s="255"/>
      <c r="D50" s="255"/>
    </row>
    <row r="51" spans="1:4" ht="15" thickBot="1" x14ac:dyDescent="0.4">
      <c r="A51" s="265" t="s">
        <v>43</v>
      </c>
      <c r="B51" s="266"/>
      <c r="C51" s="266"/>
      <c r="D51" s="267"/>
    </row>
    <row r="52" spans="1:4" ht="15" thickBot="1" x14ac:dyDescent="0.4">
      <c r="A52" s="256"/>
      <c r="B52" s="256"/>
      <c r="C52" s="256"/>
      <c r="D52" s="256"/>
    </row>
    <row r="53" spans="1:4" ht="63.75" customHeight="1" thickBot="1" x14ac:dyDescent="0.4">
      <c r="A53" s="90" t="s">
        <v>94</v>
      </c>
      <c r="B53" s="257" t="s">
        <v>95</v>
      </c>
      <c r="C53" s="258"/>
      <c r="D53" s="259"/>
    </row>
    <row r="54" spans="1:4" ht="51.75" customHeight="1" thickBot="1" x14ac:dyDescent="0.4">
      <c r="A54" s="90" t="s">
        <v>45</v>
      </c>
      <c r="B54" s="260" t="s">
        <v>96</v>
      </c>
      <c r="C54" s="261"/>
      <c r="D54" s="262"/>
    </row>
    <row r="55" spans="1:4" ht="24.75" customHeight="1" thickBot="1" x14ac:dyDescent="0.4">
      <c r="A55" s="90" t="s">
        <v>46</v>
      </c>
      <c r="B55" s="260" t="s">
        <v>97</v>
      </c>
      <c r="C55" s="261"/>
      <c r="D55" s="262"/>
    </row>
    <row r="56" spans="1:4" ht="15" thickBot="1" x14ac:dyDescent="0.4">
      <c r="A56" s="255"/>
      <c r="B56" s="255"/>
      <c r="C56" s="255"/>
      <c r="D56" s="255"/>
    </row>
    <row r="57" spans="1:4" ht="15" thickBot="1" x14ac:dyDescent="0.4">
      <c r="A57" s="265" t="s">
        <v>35</v>
      </c>
      <c r="B57" s="266"/>
      <c r="C57" s="266"/>
      <c r="D57" s="267"/>
    </row>
    <row r="58" spans="1:4" ht="15" thickBot="1" x14ac:dyDescent="0.4">
      <c r="A58" s="253"/>
      <c r="B58" s="253"/>
      <c r="C58" s="253"/>
      <c r="D58" s="253"/>
    </row>
    <row r="59" spans="1:4" ht="47.25" customHeight="1" thickBot="1" x14ac:dyDescent="0.4">
      <c r="A59" s="90" t="s">
        <v>36</v>
      </c>
      <c r="B59" s="260" t="s">
        <v>98</v>
      </c>
      <c r="C59" s="261"/>
      <c r="D59" s="262"/>
    </row>
    <row r="60" spans="1:4" ht="63.75" customHeight="1" thickBot="1" x14ac:dyDescent="0.4">
      <c r="A60" s="90" t="s">
        <v>37</v>
      </c>
      <c r="B60" s="260" t="s">
        <v>99</v>
      </c>
      <c r="C60" s="261"/>
      <c r="D60" s="262"/>
    </row>
    <row r="61" spans="1:4" ht="46.5" customHeight="1" thickBot="1" x14ac:dyDescent="0.4">
      <c r="A61" s="90" t="s">
        <v>38</v>
      </c>
      <c r="B61" s="260" t="s">
        <v>100</v>
      </c>
      <c r="C61" s="261"/>
      <c r="D61" s="262"/>
    </row>
    <row r="62" spans="1:4" ht="27.75" customHeight="1" thickBot="1" x14ac:dyDescent="0.4">
      <c r="A62" s="90" t="s">
        <v>39</v>
      </c>
      <c r="B62" s="260" t="s">
        <v>101</v>
      </c>
      <c r="C62" s="261"/>
      <c r="D62" s="262"/>
    </row>
    <row r="63" spans="1:4" ht="21.75" customHeight="1" thickBot="1" x14ac:dyDescent="0.4">
      <c r="A63" s="90" t="s">
        <v>40</v>
      </c>
      <c r="B63" s="260" t="s">
        <v>102</v>
      </c>
      <c r="C63" s="261"/>
      <c r="D63" s="262"/>
    </row>
    <row r="64" spans="1:4" ht="28.5" customHeight="1" thickBot="1" x14ac:dyDescent="0.4">
      <c r="A64" s="90" t="s">
        <v>41</v>
      </c>
      <c r="B64" s="260" t="s">
        <v>103</v>
      </c>
      <c r="C64" s="261"/>
      <c r="D64" s="262"/>
    </row>
    <row r="65" spans="1:4" ht="63" customHeight="1" thickBot="1" x14ac:dyDescent="0.4">
      <c r="A65" s="90" t="s">
        <v>104</v>
      </c>
      <c r="B65" s="257" t="s">
        <v>105</v>
      </c>
      <c r="C65" s="258"/>
      <c r="D65" s="259"/>
    </row>
    <row r="66" spans="1:4" x14ac:dyDescent="0.35">
      <c r="A66" s="88"/>
      <c r="B66" s="88"/>
      <c r="C66" s="88"/>
      <c r="D66" s="88"/>
    </row>
    <row r="67" spans="1:4" x14ac:dyDescent="0.35">
      <c r="A67" s="88"/>
      <c r="B67" s="88"/>
      <c r="C67" s="88"/>
      <c r="D67" s="88"/>
    </row>
    <row r="68" spans="1:4" x14ac:dyDescent="0.35">
      <c r="A68" s="88"/>
      <c r="B68" s="88"/>
      <c r="C68" s="88"/>
      <c r="D68" s="88"/>
    </row>
    <row r="69" spans="1:4" x14ac:dyDescent="0.35">
      <c r="A69" s="88"/>
      <c r="B69" s="88"/>
      <c r="C69" s="88"/>
      <c r="D69" s="88"/>
    </row>
    <row r="70" spans="1:4" x14ac:dyDescent="0.35">
      <c r="A70" s="88"/>
      <c r="B70" s="88"/>
      <c r="C70" s="88"/>
      <c r="D70" s="88"/>
    </row>
    <row r="71" spans="1:4" x14ac:dyDescent="0.35">
      <c r="A71" s="88"/>
      <c r="B71" s="88"/>
      <c r="C71" s="88"/>
      <c r="D71" s="88"/>
    </row>
    <row r="72" spans="1:4" x14ac:dyDescent="0.35">
      <c r="A72" s="88"/>
      <c r="B72" s="88"/>
      <c r="C72" s="88"/>
      <c r="D72" s="88"/>
    </row>
    <row r="73" spans="1:4" x14ac:dyDescent="0.35">
      <c r="A73" s="88"/>
      <c r="B73" s="88"/>
      <c r="C73" s="88"/>
      <c r="D73" s="88"/>
    </row>
    <row r="74" spans="1:4" x14ac:dyDescent="0.35">
      <c r="A74" s="88"/>
      <c r="B74" s="88"/>
      <c r="C74" s="88"/>
      <c r="D74" s="88"/>
    </row>
    <row r="75" spans="1:4" x14ac:dyDescent="0.35">
      <c r="A75" s="88"/>
      <c r="B75" s="88"/>
      <c r="C75" s="88"/>
      <c r="D75" s="88"/>
    </row>
    <row r="76" spans="1:4" x14ac:dyDescent="0.35">
      <c r="A76" s="88"/>
      <c r="B76" s="88"/>
      <c r="C76" s="88"/>
      <c r="D76" s="88"/>
    </row>
    <row r="77" spans="1:4" x14ac:dyDescent="0.35">
      <c r="A77" s="88"/>
      <c r="B77" s="88"/>
      <c r="C77" s="88"/>
      <c r="D77" s="88"/>
    </row>
    <row r="78" spans="1:4" x14ac:dyDescent="0.35">
      <c r="A78" s="88"/>
      <c r="B78" s="88"/>
      <c r="C78" s="88"/>
      <c r="D78" s="88"/>
    </row>
    <row r="79" spans="1:4" x14ac:dyDescent="0.35">
      <c r="A79" s="88"/>
      <c r="B79" s="88"/>
      <c r="C79" s="88"/>
      <c r="D79" s="88"/>
    </row>
    <row r="80" spans="1:4" x14ac:dyDescent="0.35">
      <c r="A80" s="88"/>
      <c r="B80" s="88"/>
      <c r="C80" s="88"/>
      <c r="D80" s="88"/>
    </row>
    <row r="81" spans="1:4" x14ac:dyDescent="0.35">
      <c r="A81" s="88"/>
      <c r="B81" s="88"/>
      <c r="C81" s="88"/>
      <c r="D81" s="88"/>
    </row>
    <row r="82" spans="1:4" x14ac:dyDescent="0.35">
      <c r="A82" s="88"/>
      <c r="B82" s="88"/>
      <c r="C82" s="88"/>
      <c r="D82" s="88"/>
    </row>
    <row r="83" spans="1:4" x14ac:dyDescent="0.35">
      <c r="A83" s="88"/>
      <c r="B83" s="88"/>
      <c r="C83" s="88"/>
      <c r="D83" s="88"/>
    </row>
    <row r="84" spans="1:4" x14ac:dyDescent="0.35">
      <c r="A84" s="88"/>
      <c r="B84" s="88"/>
      <c r="C84" s="88"/>
      <c r="D84" s="88"/>
    </row>
    <row r="85" spans="1:4" x14ac:dyDescent="0.35">
      <c r="A85" s="88"/>
      <c r="B85" s="88"/>
      <c r="C85" s="88"/>
      <c r="D85" s="88"/>
    </row>
    <row r="86" spans="1:4" x14ac:dyDescent="0.35">
      <c r="A86" s="88"/>
      <c r="B86" s="88"/>
      <c r="C86" s="88"/>
      <c r="D86" s="88"/>
    </row>
    <row r="87" spans="1:4" x14ac:dyDescent="0.35">
      <c r="A87" s="88"/>
      <c r="B87" s="88"/>
      <c r="C87" s="88"/>
      <c r="D87" s="88"/>
    </row>
    <row r="88" spans="1:4" x14ac:dyDescent="0.35">
      <c r="A88" s="88"/>
      <c r="B88" s="88"/>
      <c r="C88" s="88"/>
      <c r="D88" s="88"/>
    </row>
    <row r="89" spans="1:4" x14ac:dyDescent="0.35">
      <c r="A89" s="88"/>
      <c r="B89" s="88"/>
      <c r="C89" s="88"/>
      <c r="D89" s="88"/>
    </row>
    <row r="90" spans="1:4" x14ac:dyDescent="0.35">
      <c r="A90" s="88"/>
      <c r="B90" s="88"/>
      <c r="C90" s="88"/>
      <c r="D90" s="88"/>
    </row>
    <row r="91" spans="1:4" x14ac:dyDescent="0.35">
      <c r="A91" s="88"/>
      <c r="B91" s="88"/>
      <c r="C91" s="88"/>
      <c r="D91" s="88"/>
    </row>
    <row r="92" spans="1:4" x14ac:dyDescent="0.35">
      <c r="A92" s="88"/>
      <c r="B92" s="88"/>
      <c r="C92" s="88"/>
      <c r="D92" s="88"/>
    </row>
    <row r="93" spans="1:4" x14ac:dyDescent="0.35">
      <c r="A93" s="88"/>
      <c r="B93" s="88"/>
      <c r="C93" s="88"/>
      <c r="D93" s="88"/>
    </row>
    <row r="94" spans="1:4" x14ac:dyDescent="0.35">
      <c r="A94" s="88"/>
      <c r="B94" s="88"/>
      <c r="C94" s="88"/>
      <c r="D94" s="88"/>
    </row>
    <row r="95" spans="1:4" x14ac:dyDescent="0.35">
      <c r="A95" s="88"/>
      <c r="B95" s="88"/>
      <c r="C95" s="88"/>
      <c r="D95" s="88"/>
    </row>
    <row r="96" spans="1:4" x14ac:dyDescent="0.35">
      <c r="A96" s="88"/>
      <c r="B96" s="88"/>
      <c r="C96" s="88"/>
      <c r="D96" s="88"/>
    </row>
    <row r="97" spans="1:4" x14ac:dyDescent="0.35">
      <c r="A97" s="88"/>
      <c r="B97" s="88"/>
      <c r="C97" s="88"/>
      <c r="D97" s="88"/>
    </row>
    <row r="98" spans="1:4" x14ac:dyDescent="0.35">
      <c r="A98" s="88"/>
      <c r="B98" s="88"/>
      <c r="C98" s="88"/>
      <c r="D98" s="88"/>
    </row>
    <row r="99" spans="1:4" x14ac:dyDescent="0.35">
      <c r="A99" s="88"/>
      <c r="B99" s="88"/>
      <c r="C99" s="88"/>
      <c r="D99" s="88"/>
    </row>
    <row r="100" spans="1:4" x14ac:dyDescent="0.35">
      <c r="A100" s="88"/>
      <c r="B100" s="88"/>
      <c r="C100" s="88"/>
      <c r="D100" s="88"/>
    </row>
    <row r="101" spans="1:4" x14ac:dyDescent="0.35">
      <c r="A101" s="88"/>
      <c r="B101" s="88"/>
      <c r="C101" s="88"/>
      <c r="D101" s="88"/>
    </row>
    <row r="102" spans="1:4" x14ac:dyDescent="0.35">
      <c r="A102" s="88"/>
      <c r="B102" s="88"/>
      <c r="C102" s="88"/>
      <c r="D102" s="88"/>
    </row>
    <row r="103" spans="1:4" x14ac:dyDescent="0.35">
      <c r="A103" s="88"/>
      <c r="B103" s="88"/>
      <c r="C103" s="88"/>
      <c r="D103" s="88"/>
    </row>
    <row r="104" spans="1:4" x14ac:dyDescent="0.35">
      <c r="A104" s="88"/>
      <c r="B104" s="88"/>
      <c r="C104" s="88"/>
      <c r="D104" s="88"/>
    </row>
    <row r="105" spans="1:4" x14ac:dyDescent="0.35">
      <c r="A105" s="88"/>
      <c r="B105" s="88"/>
      <c r="C105" s="88"/>
      <c r="D105" s="88"/>
    </row>
    <row r="106" spans="1:4" x14ac:dyDescent="0.35">
      <c r="A106" s="88"/>
      <c r="B106" s="88"/>
      <c r="C106" s="88"/>
      <c r="D106" s="88"/>
    </row>
    <row r="107" spans="1:4" x14ac:dyDescent="0.35">
      <c r="A107" s="88"/>
      <c r="B107" s="88"/>
      <c r="C107" s="88"/>
      <c r="D107" s="88"/>
    </row>
    <row r="108" spans="1:4" x14ac:dyDescent="0.35">
      <c r="A108" s="88"/>
      <c r="B108" s="88"/>
      <c r="C108" s="88"/>
      <c r="D108" s="88"/>
    </row>
    <row r="109" spans="1:4" x14ac:dyDescent="0.35">
      <c r="A109" s="88"/>
      <c r="B109" s="88"/>
      <c r="C109" s="88"/>
      <c r="D109" s="88"/>
    </row>
    <row r="110" spans="1:4" x14ac:dyDescent="0.35">
      <c r="A110" s="88"/>
      <c r="B110" s="88"/>
      <c r="C110" s="88"/>
      <c r="D110" s="88"/>
    </row>
    <row r="111" spans="1:4" x14ac:dyDescent="0.35">
      <c r="A111" s="88"/>
      <c r="B111" s="88"/>
      <c r="C111" s="88"/>
      <c r="D111" s="88"/>
    </row>
    <row r="112" spans="1:4" x14ac:dyDescent="0.35">
      <c r="A112" s="88"/>
      <c r="B112" s="88"/>
      <c r="C112" s="88"/>
      <c r="D112" s="88"/>
    </row>
    <row r="113" spans="1:4" x14ac:dyDescent="0.35">
      <c r="A113" s="88"/>
      <c r="B113" s="88"/>
      <c r="C113" s="88"/>
      <c r="D113" s="88"/>
    </row>
    <row r="114" spans="1:4" x14ac:dyDescent="0.35">
      <c r="A114" s="88"/>
      <c r="B114" s="88"/>
      <c r="C114" s="88"/>
      <c r="D114" s="88"/>
    </row>
    <row r="115" spans="1:4" x14ac:dyDescent="0.35">
      <c r="A115" s="88"/>
      <c r="B115" s="88"/>
      <c r="C115" s="88"/>
      <c r="D115" s="88"/>
    </row>
    <row r="116" spans="1:4" x14ac:dyDescent="0.35">
      <c r="A116" s="88"/>
      <c r="B116" s="88"/>
      <c r="C116" s="88"/>
      <c r="D116" s="88"/>
    </row>
    <row r="117" spans="1:4" x14ac:dyDescent="0.35">
      <c r="A117" s="88"/>
      <c r="B117" s="88"/>
      <c r="C117" s="88"/>
      <c r="D117" s="88"/>
    </row>
    <row r="118" spans="1:4" x14ac:dyDescent="0.35">
      <c r="A118" s="88"/>
      <c r="B118" s="88"/>
      <c r="C118" s="88"/>
      <c r="D118" s="88"/>
    </row>
    <row r="119" spans="1:4" x14ac:dyDescent="0.35">
      <c r="A119" s="88"/>
      <c r="B119" s="88"/>
      <c r="C119" s="88"/>
      <c r="D119" s="88"/>
    </row>
    <row r="120" spans="1:4" x14ac:dyDescent="0.35">
      <c r="A120" s="88"/>
      <c r="B120" s="88"/>
      <c r="C120" s="88"/>
      <c r="D120" s="88"/>
    </row>
    <row r="121" spans="1:4" x14ac:dyDescent="0.35">
      <c r="A121" s="88"/>
      <c r="B121" s="88"/>
      <c r="C121" s="88"/>
      <c r="D121" s="88"/>
    </row>
    <row r="122" spans="1:4" x14ac:dyDescent="0.35">
      <c r="A122" s="88"/>
      <c r="B122" s="88"/>
      <c r="C122" s="88"/>
      <c r="D122" s="88"/>
    </row>
    <row r="123" spans="1:4" x14ac:dyDescent="0.35">
      <c r="A123" s="88"/>
      <c r="B123" s="88"/>
      <c r="C123" s="88"/>
      <c r="D123" s="88"/>
    </row>
    <row r="124" spans="1:4" x14ac:dyDescent="0.35">
      <c r="A124" s="88"/>
      <c r="B124" s="88"/>
      <c r="C124" s="88"/>
      <c r="D124" s="88"/>
    </row>
    <row r="125" spans="1:4" x14ac:dyDescent="0.35">
      <c r="A125" s="88"/>
      <c r="B125" s="88"/>
      <c r="C125" s="88"/>
      <c r="D125" s="88"/>
    </row>
    <row r="126" spans="1:4" x14ac:dyDescent="0.35">
      <c r="A126" s="88"/>
      <c r="B126" s="88"/>
      <c r="C126" s="88"/>
      <c r="D126" s="88"/>
    </row>
    <row r="127" spans="1:4" x14ac:dyDescent="0.35">
      <c r="A127" s="88"/>
      <c r="B127" s="88"/>
      <c r="C127" s="88"/>
      <c r="D127" s="88"/>
    </row>
    <row r="128" spans="1:4" x14ac:dyDescent="0.35">
      <c r="A128" s="88"/>
      <c r="B128" s="88"/>
      <c r="C128" s="88"/>
      <c r="D128" s="88"/>
    </row>
    <row r="129" spans="1:4" x14ac:dyDescent="0.35">
      <c r="A129" s="88"/>
      <c r="B129" s="88"/>
      <c r="C129" s="88"/>
      <c r="D129" s="88"/>
    </row>
    <row r="130" spans="1:4" x14ac:dyDescent="0.35">
      <c r="A130" s="88"/>
      <c r="B130" s="88"/>
      <c r="C130" s="88"/>
      <c r="D130" s="88"/>
    </row>
    <row r="131" spans="1:4" x14ac:dyDescent="0.35">
      <c r="A131" s="88"/>
      <c r="B131" s="88"/>
      <c r="C131" s="88"/>
      <c r="D131" s="88"/>
    </row>
    <row r="132" spans="1:4" x14ac:dyDescent="0.35">
      <c r="A132" s="88"/>
      <c r="B132" s="88"/>
      <c r="C132" s="88"/>
      <c r="D132" s="88"/>
    </row>
    <row r="133" spans="1:4" x14ac:dyDescent="0.35">
      <c r="A133" s="88"/>
      <c r="B133" s="88"/>
      <c r="C133" s="88"/>
      <c r="D133" s="88"/>
    </row>
    <row r="134" spans="1:4" x14ac:dyDescent="0.35">
      <c r="A134" s="88"/>
      <c r="B134" s="88"/>
      <c r="C134" s="88"/>
      <c r="D134" s="88"/>
    </row>
    <row r="135" spans="1:4" x14ac:dyDescent="0.35">
      <c r="A135" s="88"/>
      <c r="B135" s="88"/>
      <c r="C135" s="88"/>
      <c r="D135" s="88"/>
    </row>
    <row r="136" spans="1:4" x14ac:dyDescent="0.35">
      <c r="A136" s="88"/>
      <c r="B136" s="88"/>
      <c r="C136" s="88"/>
      <c r="D136" s="88"/>
    </row>
    <row r="137" spans="1:4" x14ac:dyDescent="0.35">
      <c r="A137" s="88"/>
      <c r="B137" s="88"/>
      <c r="C137" s="88"/>
      <c r="D137" s="88"/>
    </row>
    <row r="138" spans="1:4" x14ac:dyDescent="0.35">
      <c r="A138" s="88"/>
      <c r="B138" s="88"/>
      <c r="C138" s="88"/>
      <c r="D138" s="88"/>
    </row>
    <row r="139" spans="1:4" x14ac:dyDescent="0.35">
      <c r="A139" s="88"/>
      <c r="B139" s="88"/>
      <c r="C139" s="88"/>
      <c r="D139" s="88"/>
    </row>
    <row r="140" spans="1:4" x14ac:dyDescent="0.35">
      <c r="A140" s="88"/>
      <c r="B140" s="88"/>
      <c r="C140" s="88"/>
      <c r="D140" s="88"/>
    </row>
    <row r="141" spans="1:4" x14ac:dyDescent="0.35">
      <c r="A141" s="88"/>
      <c r="B141" s="88"/>
      <c r="C141" s="88"/>
      <c r="D141" s="88"/>
    </row>
    <row r="142" spans="1:4" x14ac:dyDescent="0.35">
      <c r="A142" s="88"/>
      <c r="B142" s="88"/>
      <c r="C142" s="88"/>
      <c r="D142" s="88"/>
    </row>
    <row r="143" spans="1:4" x14ac:dyDescent="0.35">
      <c r="A143" s="88"/>
      <c r="B143" s="88"/>
      <c r="C143" s="88"/>
      <c r="D143" s="88"/>
    </row>
    <row r="144" spans="1:4" x14ac:dyDescent="0.35">
      <c r="A144" s="88"/>
      <c r="B144" s="88"/>
      <c r="C144" s="88"/>
      <c r="D144" s="88"/>
    </row>
    <row r="145" spans="1:4" x14ac:dyDescent="0.35">
      <c r="A145" s="88"/>
      <c r="B145" s="88"/>
      <c r="C145" s="88"/>
      <c r="D145" s="88"/>
    </row>
    <row r="146" spans="1:4" x14ac:dyDescent="0.35">
      <c r="A146" s="88"/>
      <c r="B146" s="88"/>
      <c r="C146" s="88"/>
      <c r="D146" s="88"/>
    </row>
    <row r="147" spans="1:4" x14ac:dyDescent="0.35">
      <c r="A147" s="88"/>
      <c r="B147" s="88"/>
      <c r="C147" s="88"/>
      <c r="D147" s="88"/>
    </row>
    <row r="148" spans="1:4" x14ac:dyDescent="0.35">
      <c r="A148" s="88"/>
      <c r="B148" s="88"/>
      <c r="C148" s="88"/>
      <c r="D148" s="88"/>
    </row>
    <row r="149" spans="1:4" x14ac:dyDescent="0.35">
      <c r="A149" s="88"/>
      <c r="B149" s="88"/>
      <c r="C149" s="88"/>
      <c r="D149" s="88"/>
    </row>
    <row r="150" spans="1:4" x14ac:dyDescent="0.35">
      <c r="A150" s="88"/>
      <c r="B150" s="88"/>
      <c r="C150" s="88"/>
      <c r="D150" s="88"/>
    </row>
    <row r="151" spans="1:4" x14ac:dyDescent="0.35">
      <c r="A151" s="88"/>
      <c r="B151" s="88"/>
      <c r="C151" s="88"/>
      <c r="D151" s="88"/>
    </row>
    <row r="152" spans="1:4" x14ac:dyDescent="0.35">
      <c r="A152" s="88"/>
      <c r="B152" s="88"/>
      <c r="C152" s="88"/>
      <c r="D152" s="88"/>
    </row>
    <row r="153" spans="1:4" x14ac:dyDescent="0.35">
      <c r="A153" s="88"/>
      <c r="B153" s="88"/>
      <c r="C153" s="88"/>
      <c r="D153" s="88"/>
    </row>
    <row r="154" spans="1:4" x14ac:dyDescent="0.35">
      <c r="A154" s="88"/>
      <c r="B154" s="88"/>
      <c r="C154" s="88"/>
      <c r="D154" s="88"/>
    </row>
    <row r="155" spans="1:4" x14ac:dyDescent="0.35">
      <c r="A155" s="88"/>
      <c r="B155" s="88"/>
      <c r="C155" s="88"/>
      <c r="D155" s="88"/>
    </row>
    <row r="156" spans="1:4" x14ac:dyDescent="0.35">
      <c r="A156" s="88"/>
      <c r="B156" s="88"/>
      <c r="C156" s="88"/>
      <c r="D156" s="88"/>
    </row>
    <row r="157" spans="1:4" x14ac:dyDescent="0.35">
      <c r="A157" s="88"/>
      <c r="B157" s="88"/>
      <c r="C157" s="88"/>
      <c r="D157" s="88"/>
    </row>
    <row r="158" spans="1:4" x14ac:dyDescent="0.35">
      <c r="A158" s="88"/>
      <c r="B158" s="88"/>
      <c r="C158" s="88"/>
      <c r="D158" s="88"/>
    </row>
    <row r="159" spans="1:4" x14ac:dyDescent="0.35">
      <c r="A159" s="88"/>
      <c r="B159" s="88"/>
      <c r="C159" s="88"/>
      <c r="D159" s="88"/>
    </row>
    <row r="160" spans="1:4" x14ac:dyDescent="0.35">
      <c r="A160" s="88"/>
      <c r="B160" s="88"/>
      <c r="C160" s="88"/>
      <c r="D160" s="88"/>
    </row>
    <row r="161" spans="1:4" x14ac:dyDescent="0.35">
      <c r="A161" s="88"/>
      <c r="B161" s="88"/>
      <c r="C161" s="88"/>
      <c r="D161" s="88"/>
    </row>
    <row r="162" spans="1:4" x14ac:dyDescent="0.35">
      <c r="A162" s="88"/>
      <c r="B162" s="88"/>
      <c r="C162" s="88"/>
      <c r="D162" s="88"/>
    </row>
    <row r="163" spans="1:4" x14ac:dyDescent="0.35">
      <c r="A163" s="88"/>
      <c r="B163" s="88"/>
      <c r="C163" s="88"/>
      <c r="D163" s="88"/>
    </row>
    <row r="164" spans="1:4" x14ac:dyDescent="0.35">
      <c r="A164" s="88"/>
      <c r="B164" s="88"/>
      <c r="C164" s="88"/>
      <c r="D164" s="88"/>
    </row>
    <row r="165" spans="1:4" x14ac:dyDescent="0.35">
      <c r="A165" s="88"/>
      <c r="B165" s="88"/>
      <c r="C165" s="88"/>
      <c r="D165" s="88"/>
    </row>
    <row r="166" spans="1:4" x14ac:dyDescent="0.35">
      <c r="A166" s="88"/>
      <c r="B166" s="88"/>
      <c r="C166" s="88"/>
      <c r="D166" s="88"/>
    </row>
    <row r="167" spans="1:4" x14ac:dyDescent="0.35">
      <c r="A167" s="88"/>
      <c r="B167" s="88"/>
      <c r="C167" s="88"/>
      <c r="D167" s="88"/>
    </row>
    <row r="168" spans="1:4" x14ac:dyDescent="0.35">
      <c r="A168" s="88"/>
      <c r="B168" s="88"/>
      <c r="C168" s="88"/>
      <c r="D168" s="88"/>
    </row>
    <row r="169" spans="1:4" x14ac:dyDescent="0.35">
      <c r="A169" s="88"/>
      <c r="B169" s="88"/>
      <c r="C169" s="88"/>
      <c r="D169" s="88"/>
    </row>
    <row r="170" spans="1:4" x14ac:dyDescent="0.35">
      <c r="A170" s="88"/>
      <c r="B170" s="88"/>
      <c r="C170" s="88"/>
      <c r="D170" s="88"/>
    </row>
    <row r="171" spans="1:4" x14ac:dyDescent="0.35">
      <c r="A171" s="88"/>
      <c r="B171" s="88"/>
      <c r="C171" s="88"/>
      <c r="D171" s="88"/>
    </row>
    <row r="172" spans="1:4" x14ac:dyDescent="0.35">
      <c r="A172" s="88"/>
      <c r="B172" s="88"/>
      <c r="C172" s="88"/>
      <c r="D172" s="88"/>
    </row>
    <row r="173" spans="1:4" x14ac:dyDescent="0.35">
      <c r="A173" s="88"/>
      <c r="B173" s="88"/>
      <c r="C173" s="88"/>
      <c r="D173" s="88"/>
    </row>
    <row r="174" spans="1:4" x14ac:dyDescent="0.35">
      <c r="A174" s="88"/>
      <c r="B174" s="88"/>
      <c r="C174" s="88"/>
      <c r="D174" s="88"/>
    </row>
    <row r="175" spans="1:4" x14ac:dyDescent="0.35">
      <c r="A175" s="88"/>
      <c r="B175" s="88"/>
      <c r="C175" s="88"/>
      <c r="D175" s="88"/>
    </row>
    <row r="176" spans="1:4" x14ac:dyDescent="0.35">
      <c r="A176" s="88"/>
      <c r="B176" s="88"/>
      <c r="C176" s="88"/>
      <c r="D176" s="88"/>
    </row>
    <row r="177" spans="1:4" x14ac:dyDescent="0.35">
      <c r="A177" s="88"/>
      <c r="B177" s="88"/>
      <c r="C177" s="88"/>
      <c r="D177" s="88"/>
    </row>
    <row r="178" spans="1:4" x14ac:dyDescent="0.35">
      <c r="A178" s="88"/>
      <c r="B178" s="88"/>
      <c r="C178" s="88"/>
      <c r="D178" s="88"/>
    </row>
    <row r="179" spans="1:4" x14ac:dyDescent="0.35">
      <c r="A179" s="88"/>
      <c r="B179" s="88"/>
      <c r="C179" s="88"/>
      <c r="D179" s="88"/>
    </row>
    <row r="180" spans="1:4" x14ac:dyDescent="0.35">
      <c r="A180" s="88"/>
      <c r="B180" s="88"/>
      <c r="C180" s="88"/>
      <c r="D180" s="88"/>
    </row>
    <row r="181" spans="1:4" x14ac:dyDescent="0.35">
      <c r="A181" s="88"/>
      <c r="B181" s="88"/>
      <c r="C181" s="88"/>
      <c r="D181" s="88"/>
    </row>
    <row r="182" spans="1:4" x14ac:dyDescent="0.35">
      <c r="A182" s="88"/>
      <c r="B182" s="88"/>
      <c r="C182" s="88"/>
      <c r="D182" s="88"/>
    </row>
    <row r="183" spans="1:4" x14ac:dyDescent="0.35">
      <c r="A183" s="88"/>
      <c r="B183" s="88"/>
      <c r="C183" s="88"/>
      <c r="D183" s="88"/>
    </row>
    <row r="184" spans="1:4" x14ac:dyDescent="0.35">
      <c r="A184" s="88"/>
      <c r="B184" s="88"/>
      <c r="C184" s="88"/>
      <c r="D184" s="88"/>
    </row>
    <row r="185" spans="1:4" x14ac:dyDescent="0.35">
      <c r="A185" s="88"/>
      <c r="B185" s="88"/>
      <c r="C185" s="88"/>
      <c r="D185" s="88"/>
    </row>
    <row r="186" spans="1:4" x14ac:dyDescent="0.35">
      <c r="A186" s="88"/>
      <c r="B186" s="88"/>
      <c r="C186" s="88"/>
      <c r="D186" s="88"/>
    </row>
    <row r="187" spans="1:4" x14ac:dyDescent="0.35">
      <c r="A187" s="88"/>
      <c r="B187" s="88"/>
      <c r="C187" s="88"/>
      <c r="D187" s="88"/>
    </row>
    <row r="188" spans="1:4" x14ac:dyDescent="0.35">
      <c r="A188" s="88"/>
      <c r="B188" s="88"/>
      <c r="C188" s="88"/>
      <c r="D188" s="88"/>
    </row>
    <row r="189" spans="1:4" x14ac:dyDescent="0.35">
      <c r="A189" s="88"/>
      <c r="B189" s="88"/>
      <c r="C189" s="88"/>
      <c r="D189" s="88"/>
    </row>
    <row r="190" spans="1:4" x14ac:dyDescent="0.35">
      <c r="A190" s="88"/>
      <c r="B190" s="88"/>
      <c r="C190" s="88"/>
      <c r="D190" s="88"/>
    </row>
    <row r="191" spans="1:4" x14ac:dyDescent="0.35">
      <c r="A191" s="88"/>
      <c r="B191" s="88"/>
      <c r="C191" s="88"/>
      <c r="D191" s="88"/>
    </row>
    <row r="192" spans="1:4" x14ac:dyDescent="0.35">
      <c r="A192" s="88"/>
      <c r="B192" s="88"/>
      <c r="C192" s="88"/>
      <c r="D192" s="88"/>
    </row>
    <row r="193" spans="1:4" x14ac:dyDescent="0.35">
      <c r="A193" s="88"/>
      <c r="B193" s="88"/>
      <c r="C193" s="88"/>
      <c r="D193" s="88"/>
    </row>
    <row r="194" spans="1:4" x14ac:dyDescent="0.35">
      <c r="A194" s="88"/>
      <c r="B194" s="88"/>
      <c r="C194" s="88"/>
      <c r="D194" s="88"/>
    </row>
    <row r="195" spans="1:4" x14ac:dyDescent="0.35">
      <c r="A195" s="88"/>
      <c r="B195" s="88"/>
      <c r="C195" s="88"/>
      <c r="D195" s="88"/>
    </row>
    <row r="196" spans="1:4" x14ac:dyDescent="0.35">
      <c r="A196" s="88"/>
      <c r="B196" s="88"/>
      <c r="C196" s="88"/>
      <c r="D196" s="88"/>
    </row>
    <row r="197" spans="1:4" x14ac:dyDescent="0.35">
      <c r="A197" s="88"/>
      <c r="B197" s="88"/>
      <c r="C197" s="88"/>
      <c r="D197" s="88"/>
    </row>
    <row r="198" spans="1:4" x14ac:dyDescent="0.35">
      <c r="A198" s="88"/>
      <c r="B198" s="88"/>
      <c r="C198" s="88"/>
      <c r="D198" s="88"/>
    </row>
    <row r="199" spans="1:4" x14ac:dyDescent="0.35">
      <c r="A199" s="88"/>
      <c r="B199" s="88"/>
      <c r="C199" s="88"/>
      <c r="D199" s="88"/>
    </row>
    <row r="200" spans="1:4" x14ac:dyDescent="0.35">
      <c r="A200" s="88"/>
      <c r="B200" s="88"/>
      <c r="C200" s="88"/>
      <c r="D200" s="88"/>
    </row>
    <row r="201" spans="1:4" x14ac:dyDescent="0.35">
      <c r="A201" s="88"/>
      <c r="B201" s="88"/>
      <c r="C201" s="88"/>
      <c r="D201" s="88"/>
    </row>
    <row r="202" spans="1:4" x14ac:dyDescent="0.35">
      <c r="A202" s="88"/>
      <c r="B202" s="88"/>
      <c r="C202" s="88"/>
      <c r="D202" s="88"/>
    </row>
    <row r="203" spans="1:4" x14ac:dyDescent="0.35">
      <c r="A203" s="88"/>
      <c r="B203" s="88"/>
      <c r="C203" s="88"/>
      <c r="D203" s="88"/>
    </row>
    <row r="204" spans="1:4" x14ac:dyDescent="0.35">
      <c r="A204" s="88"/>
      <c r="B204" s="88"/>
      <c r="C204" s="88"/>
      <c r="D204" s="88"/>
    </row>
    <row r="205" spans="1:4" x14ac:dyDescent="0.35">
      <c r="A205" s="88"/>
      <c r="B205" s="88"/>
      <c r="C205" s="88"/>
      <c r="D205" s="88"/>
    </row>
    <row r="206" spans="1:4" x14ac:dyDescent="0.35">
      <c r="A206" s="88"/>
      <c r="B206" s="88"/>
      <c r="C206" s="88"/>
      <c r="D206" s="88"/>
    </row>
    <row r="207" spans="1:4" x14ac:dyDescent="0.35">
      <c r="A207" s="88"/>
      <c r="B207" s="88"/>
      <c r="C207" s="88"/>
      <c r="D207" s="88"/>
    </row>
    <row r="208" spans="1:4" x14ac:dyDescent="0.35">
      <c r="A208" s="88"/>
      <c r="B208" s="88"/>
      <c r="C208" s="88"/>
      <c r="D208" s="88"/>
    </row>
    <row r="209" spans="1:4" x14ac:dyDescent="0.35">
      <c r="A209" s="88"/>
      <c r="B209" s="88"/>
      <c r="C209" s="88"/>
      <c r="D209" s="88"/>
    </row>
    <row r="210" spans="1:4" x14ac:dyDescent="0.35">
      <c r="A210" s="88"/>
      <c r="B210" s="88"/>
      <c r="C210" s="88"/>
      <c r="D210" s="88"/>
    </row>
    <row r="211" spans="1:4" x14ac:dyDescent="0.35">
      <c r="A211" s="88"/>
      <c r="B211" s="88"/>
      <c r="C211" s="88"/>
      <c r="D211" s="88"/>
    </row>
    <row r="212" spans="1:4" x14ac:dyDescent="0.35">
      <c r="A212" s="88"/>
      <c r="B212" s="88"/>
      <c r="C212" s="88"/>
      <c r="D212" s="88"/>
    </row>
    <row r="213" spans="1:4" x14ac:dyDescent="0.35">
      <c r="A213" s="88"/>
      <c r="B213" s="88"/>
      <c r="C213" s="88"/>
      <c r="D213" s="88"/>
    </row>
    <row r="214" spans="1:4" x14ac:dyDescent="0.35">
      <c r="A214" s="88"/>
      <c r="B214" s="88"/>
      <c r="C214" s="88"/>
      <c r="D214" s="88"/>
    </row>
    <row r="215" spans="1:4" x14ac:dyDescent="0.35">
      <c r="A215" s="88"/>
      <c r="B215" s="88"/>
      <c r="C215" s="88"/>
      <c r="D215" s="88"/>
    </row>
    <row r="216" spans="1:4" x14ac:dyDescent="0.35">
      <c r="A216" s="88"/>
      <c r="B216" s="88"/>
      <c r="C216" s="88"/>
      <c r="D216" s="88"/>
    </row>
    <row r="217" spans="1:4" x14ac:dyDescent="0.35">
      <c r="A217" s="88"/>
      <c r="B217" s="88"/>
      <c r="C217" s="88"/>
      <c r="D217" s="88"/>
    </row>
    <row r="218" spans="1:4" x14ac:dyDescent="0.35">
      <c r="A218" s="88"/>
      <c r="B218" s="88"/>
      <c r="C218" s="88"/>
      <c r="D218" s="88"/>
    </row>
    <row r="219" spans="1:4" x14ac:dyDescent="0.35">
      <c r="A219" s="88"/>
      <c r="B219" s="88"/>
      <c r="C219" s="88"/>
      <c r="D219" s="88"/>
    </row>
    <row r="220" spans="1:4" x14ac:dyDescent="0.35">
      <c r="A220" s="88"/>
      <c r="B220" s="88"/>
      <c r="C220" s="88"/>
      <c r="D220" s="88"/>
    </row>
  </sheetData>
  <mergeCells count="64">
    <mergeCell ref="B19:D19"/>
    <mergeCell ref="A14:D14"/>
    <mergeCell ref="B16:D16"/>
    <mergeCell ref="B65:D65"/>
    <mergeCell ref="E37:E41"/>
    <mergeCell ref="B60:D60"/>
    <mergeCell ref="B61:D61"/>
    <mergeCell ref="B62:D62"/>
    <mergeCell ref="B63:D63"/>
    <mergeCell ref="B64:D64"/>
    <mergeCell ref="B48:D48"/>
    <mergeCell ref="B49:D49"/>
    <mergeCell ref="A51:D51"/>
    <mergeCell ref="A57:D57"/>
    <mergeCell ref="B59:D59"/>
    <mergeCell ref="A15:D15"/>
    <mergeCell ref="A1:D1"/>
    <mergeCell ref="A3:D3"/>
    <mergeCell ref="B8:D8"/>
    <mergeCell ref="B11:D11"/>
    <mergeCell ref="B5:D5"/>
    <mergeCell ref="B6:D6"/>
    <mergeCell ref="B7:D7"/>
    <mergeCell ref="A10:D10"/>
    <mergeCell ref="A9:D9"/>
    <mergeCell ref="A2:D2"/>
    <mergeCell ref="A4:D4"/>
    <mergeCell ref="B45:D45"/>
    <mergeCell ref="B46:D46"/>
    <mergeCell ref="B17:D17"/>
    <mergeCell ref="B18:D18"/>
    <mergeCell ref="B12:D12"/>
    <mergeCell ref="B31:D31"/>
    <mergeCell ref="B20:D20"/>
    <mergeCell ref="B21:D21"/>
    <mergeCell ref="B22:D22"/>
    <mergeCell ref="B23:D23"/>
    <mergeCell ref="A25:D25"/>
    <mergeCell ref="B27:D27"/>
    <mergeCell ref="B28:D28"/>
    <mergeCell ref="B29:D29"/>
    <mergeCell ref="B30:D30"/>
    <mergeCell ref="A13:D13"/>
    <mergeCell ref="B35:D35"/>
    <mergeCell ref="B36:D36"/>
    <mergeCell ref="B40:D40"/>
    <mergeCell ref="B41:D41"/>
    <mergeCell ref="A43:D43"/>
    <mergeCell ref="A58:D58"/>
    <mergeCell ref="A24:D24"/>
    <mergeCell ref="A26:D26"/>
    <mergeCell ref="A50:D50"/>
    <mergeCell ref="A52:D52"/>
    <mergeCell ref="A56:D56"/>
    <mergeCell ref="B53:D53"/>
    <mergeCell ref="B54:D54"/>
    <mergeCell ref="B55:D55"/>
    <mergeCell ref="B47:D47"/>
    <mergeCell ref="B32:D32"/>
    <mergeCell ref="B33:D33"/>
    <mergeCell ref="B37:D37"/>
    <mergeCell ref="B38:D38"/>
    <mergeCell ref="B39:D39"/>
    <mergeCell ref="B34:D34"/>
  </mergeCells>
  <pageMargins left="0.70866141732283472" right="0.70866141732283472" top="0.74803149606299213" bottom="0.74803149606299213" header="0.31496062992125984" footer="0.31496062992125984"/>
  <pageSetup paperSize="9" scale="3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32"/>
  <sheetViews>
    <sheetView workbookViewId="0">
      <selection activeCell="A9" sqref="A9"/>
    </sheetView>
  </sheetViews>
  <sheetFormatPr defaultRowHeight="14.5" x14ac:dyDescent="0.35"/>
  <cols>
    <col min="1" max="1" width="118.6328125" style="95" customWidth="1"/>
  </cols>
  <sheetData>
    <row r="2" spans="1:1" ht="15" thickBot="1" x14ac:dyDescent="0.4">
      <c r="A2" s="94"/>
    </row>
    <row r="3" spans="1:1" ht="17.5" x14ac:dyDescent="0.35">
      <c r="A3" s="96" t="s">
        <v>0</v>
      </c>
    </row>
    <row r="4" spans="1:1" x14ac:dyDescent="0.35">
      <c r="A4" s="97"/>
    </row>
    <row r="5" spans="1:1" x14ac:dyDescent="0.35">
      <c r="A5" s="98" t="s">
        <v>11</v>
      </c>
    </row>
    <row r="6" spans="1:1" x14ac:dyDescent="0.35">
      <c r="A6" s="99"/>
    </row>
    <row r="7" spans="1:1" x14ac:dyDescent="0.35">
      <c r="A7" s="98" t="s">
        <v>12</v>
      </c>
    </row>
    <row r="8" spans="1:1" x14ac:dyDescent="0.35">
      <c r="A8" s="99"/>
    </row>
    <row r="9" spans="1:1" x14ac:dyDescent="0.35">
      <c r="A9" s="98" t="s">
        <v>13</v>
      </c>
    </row>
    <row r="10" spans="1:1" x14ac:dyDescent="0.35">
      <c r="A10" s="99"/>
    </row>
    <row r="11" spans="1:1" x14ac:dyDescent="0.35">
      <c r="A11" s="98" t="s">
        <v>14</v>
      </c>
    </row>
    <row r="12" spans="1:1" x14ac:dyDescent="0.35">
      <c r="A12" s="97"/>
    </row>
    <row r="13" spans="1:1" x14ac:dyDescent="0.35">
      <c r="A13" s="99"/>
    </row>
    <row r="14" spans="1:1" ht="29" x14ac:dyDescent="0.35">
      <c r="A14" s="98" t="s">
        <v>1</v>
      </c>
    </row>
    <row r="15" spans="1:1" x14ac:dyDescent="0.35">
      <c r="A15" s="99"/>
    </row>
    <row r="16" spans="1:1" x14ac:dyDescent="0.35">
      <c r="A16" s="98" t="s">
        <v>2</v>
      </c>
    </row>
    <row r="17" spans="1:1" x14ac:dyDescent="0.35">
      <c r="A17" s="99"/>
    </row>
    <row r="18" spans="1:1" x14ac:dyDescent="0.35">
      <c r="A18" s="99" t="s">
        <v>3</v>
      </c>
    </row>
    <row r="19" spans="1:1" x14ac:dyDescent="0.35">
      <c r="A19" s="99"/>
    </row>
    <row r="20" spans="1:1" x14ac:dyDescent="0.35">
      <c r="A20" s="99" t="s">
        <v>4</v>
      </c>
    </row>
    <row r="21" spans="1:1" x14ac:dyDescent="0.35">
      <c r="A21" s="99"/>
    </row>
    <row r="22" spans="1:1" x14ac:dyDescent="0.35">
      <c r="A22" s="99" t="s">
        <v>5</v>
      </c>
    </row>
    <row r="23" spans="1:1" x14ac:dyDescent="0.35">
      <c r="A23" s="99"/>
    </row>
    <row r="24" spans="1:1" x14ac:dyDescent="0.35">
      <c r="A24" s="99" t="s">
        <v>6</v>
      </c>
    </row>
    <row r="25" spans="1:1" x14ac:dyDescent="0.35">
      <c r="A25" s="99"/>
    </row>
    <row r="26" spans="1:1" x14ac:dyDescent="0.35">
      <c r="A26" s="98" t="s">
        <v>7</v>
      </c>
    </row>
    <row r="27" spans="1:1" x14ac:dyDescent="0.35">
      <c r="A27" s="99"/>
    </row>
    <row r="28" spans="1:1" x14ac:dyDescent="0.35">
      <c r="A28" s="99" t="s">
        <v>8</v>
      </c>
    </row>
    <row r="29" spans="1:1" x14ac:dyDescent="0.35">
      <c r="A29" s="99"/>
    </row>
    <row r="30" spans="1:1" x14ac:dyDescent="0.35">
      <c r="A30" s="99" t="s">
        <v>9</v>
      </c>
    </row>
    <row r="31" spans="1:1" x14ac:dyDescent="0.35">
      <c r="A31" s="99"/>
    </row>
    <row r="32" spans="1:1" ht="15" thickBot="1" x14ac:dyDescent="0.4">
      <c r="A32" s="100" t="s">
        <v>10</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A138"/>
  <sheetViews>
    <sheetView showGridLines="0" zoomScaleNormal="100" workbookViewId="0">
      <selection activeCell="AZ131" sqref="AZ131"/>
    </sheetView>
  </sheetViews>
  <sheetFormatPr defaultColWidth="8.90625" defaultRowHeight="14.5" x14ac:dyDescent="0.35"/>
  <cols>
    <col min="1" max="1" width="2.90625" style="39" customWidth="1"/>
    <col min="2" max="2" width="12.6328125" style="39" customWidth="1"/>
    <col min="3" max="3" width="17.90625" style="39" customWidth="1"/>
    <col min="4" max="4" width="40.81640625" style="39" customWidth="1"/>
    <col min="5" max="16" width="10.453125" style="39" bestFit="1" customWidth="1"/>
    <col min="17" max="50" width="8.90625" style="39"/>
    <col min="51" max="51" width="12.6328125" style="39" customWidth="1"/>
    <col min="52" max="52" width="20.6328125" style="39" bestFit="1" customWidth="1"/>
    <col min="53" max="16384" width="8.90625" style="39"/>
  </cols>
  <sheetData>
    <row r="1" spans="2:53" ht="29" customHeight="1" thickBot="1" x14ac:dyDescent="0.4">
      <c r="B1" s="288" t="s">
        <v>124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G1" s="289"/>
      <c r="AH1" s="289"/>
      <c r="AI1" s="289"/>
      <c r="AJ1" s="289"/>
      <c r="AK1" s="289"/>
      <c r="AL1" s="289"/>
      <c r="AM1" s="289"/>
      <c r="AN1" s="290"/>
    </row>
    <row r="2" spans="2:53" ht="15" customHeight="1" thickBot="1" x14ac:dyDescent="0.4">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row>
    <row r="3" spans="2:53" ht="26.4" customHeight="1" thickBot="1" x14ac:dyDescent="0.4">
      <c r="B3" s="291" t="s">
        <v>125</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c r="AE3" s="292"/>
      <c r="AF3" s="292"/>
      <c r="AG3" s="292"/>
      <c r="AH3" s="292"/>
      <c r="AI3" s="292"/>
      <c r="AJ3" s="292"/>
      <c r="AK3" s="292"/>
      <c r="AL3" s="292"/>
      <c r="AM3" s="292"/>
      <c r="AN3" s="292"/>
      <c r="AO3" s="293"/>
      <c r="AT3" s="294" t="s">
        <v>126</v>
      </c>
      <c r="AU3" s="295"/>
      <c r="AV3" s="295"/>
      <c r="AW3" s="295"/>
      <c r="AX3" s="295"/>
      <c r="AY3" s="295"/>
      <c r="AZ3" s="296"/>
    </row>
    <row r="4" spans="2:53" ht="29" x14ac:dyDescent="0.35">
      <c r="B4" s="41" t="s">
        <v>127</v>
      </c>
      <c r="C4" s="42" t="s">
        <v>128</v>
      </c>
      <c r="D4" s="42" t="s">
        <v>129</v>
      </c>
      <c r="E4" s="42">
        <v>1</v>
      </c>
      <c r="F4" s="42">
        <f>E4+1</f>
        <v>2</v>
      </c>
      <c r="G4" s="42">
        <f t="shared" ref="G4:AO4" si="0">F4+1</f>
        <v>3</v>
      </c>
      <c r="H4" s="42">
        <f t="shared" si="0"/>
        <v>4</v>
      </c>
      <c r="I4" s="42">
        <f t="shared" si="0"/>
        <v>5</v>
      </c>
      <c r="J4" s="42">
        <f t="shared" si="0"/>
        <v>6</v>
      </c>
      <c r="K4" s="42">
        <f t="shared" si="0"/>
        <v>7</v>
      </c>
      <c r="L4" s="42">
        <f t="shared" si="0"/>
        <v>8</v>
      </c>
      <c r="M4" s="42">
        <f t="shared" si="0"/>
        <v>9</v>
      </c>
      <c r="N4" s="42">
        <f t="shared" si="0"/>
        <v>10</v>
      </c>
      <c r="O4" s="42">
        <f t="shared" si="0"/>
        <v>11</v>
      </c>
      <c r="P4" s="42">
        <f t="shared" si="0"/>
        <v>12</v>
      </c>
      <c r="Q4" s="42">
        <f t="shared" si="0"/>
        <v>13</v>
      </c>
      <c r="R4" s="42">
        <f t="shared" si="0"/>
        <v>14</v>
      </c>
      <c r="S4" s="42">
        <f t="shared" si="0"/>
        <v>15</v>
      </c>
      <c r="T4" s="42">
        <f t="shared" si="0"/>
        <v>16</v>
      </c>
      <c r="U4" s="42">
        <f t="shared" si="0"/>
        <v>17</v>
      </c>
      <c r="V4" s="42">
        <f t="shared" si="0"/>
        <v>18</v>
      </c>
      <c r="W4" s="42">
        <f t="shared" si="0"/>
        <v>19</v>
      </c>
      <c r="X4" s="42">
        <f t="shared" si="0"/>
        <v>20</v>
      </c>
      <c r="Y4" s="42">
        <f t="shared" si="0"/>
        <v>21</v>
      </c>
      <c r="Z4" s="42">
        <f t="shared" si="0"/>
        <v>22</v>
      </c>
      <c r="AA4" s="42">
        <f t="shared" si="0"/>
        <v>23</v>
      </c>
      <c r="AB4" s="42">
        <f t="shared" si="0"/>
        <v>24</v>
      </c>
      <c r="AC4" s="42">
        <f t="shared" si="0"/>
        <v>25</v>
      </c>
      <c r="AD4" s="42">
        <f t="shared" si="0"/>
        <v>26</v>
      </c>
      <c r="AE4" s="42">
        <f t="shared" si="0"/>
        <v>27</v>
      </c>
      <c r="AF4" s="42">
        <f t="shared" si="0"/>
        <v>28</v>
      </c>
      <c r="AG4" s="42">
        <f t="shared" si="0"/>
        <v>29</v>
      </c>
      <c r="AH4" s="42">
        <f t="shared" si="0"/>
        <v>30</v>
      </c>
      <c r="AI4" s="42">
        <f t="shared" si="0"/>
        <v>31</v>
      </c>
      <c r="AJ4" s="42">
        <f t="shared" si="0"/>
        <v>32</v>
      </c>
      <c r="AK4" s="42">
        <f t="shared" si="0"/>
        <v>33</v>
      </c>
      <c r="AL4" s="42">
        <f t="shared" si="0"/>
        <v>34</v>
      </c>
      <c r="AM4" s="42">
        <f t="shared" si="0"/>
        <v>35</v>
      </c>
      <c r="AN4" s="42">
        <f t="shared" si="0"/>
        <v>36</v>
      </c>
      <c r="AO4" s="42">
        <f t="shared" si="0"/>
        <v>37</v>
      </c>
      <c r="AP4" s="42">
        <f>AO4+1</f>
        <v>38</v>
      </c>
      <c r="AQ4" s="42">
        <f>AP4+1</f>
        <v>39</v>
      </c>
      <c r="AR4" s="43">
        <f>AQ4+1</f>
        <v>40</v>
      </c>
      <c r="AT4" s="44">
        <v>5</v>
      </c>
      <c r="AU4" s="45">
        <v>4</v>
      </c>
      <c r="AV4" s="45">
        <v>3</v>
      </c>
      <c r="AW4" s="45">
        <v>2</v>
      </c>
      <c r="AX4" s="45">
        <v>1</v>
      </c>
      <c r="AY4" s="45" t="s">
        <v>130</v>
      </c>
      <c r="AZ4" s="46" t="s">
        <v>131</v>
      </c>
    </row>
    <row r="5" spans="2:53" ht="34.5" x14ac:dyDescent="0.35">
      <c r="B5" s="47">
        <v>1</v>
      </c>
      <c r="C5" s="104" t="s">
        <v>164</v>
      </c>
      <c r="D5" s="106" t="s">
        <v>176</v>
      </c>
      <c r="E5" s="181">
        <v>5</v>
      </c>
      <c r="F5" s="181">
        <v>4</v>
      </c>
      <c r="G5" s="181">
        <v>5</v>
      </c>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9"/>
      <c r="AT5" s="50">
        <f>COUNTIF(E5:AR5,"5")</f>
        <v>2</v>
      </c>
      <c r="AU5" s="51">
        <f>COUNTIF(E5:AR5,"4")</f>
        <v>1</v>
      </c>
      <c r="AV5" s="51">
        <f>COUNTIF(E5:AR5,"3")</f>
        <v>0</v>
      </c>
      <c r="AW5" s="51">
        <f>COUNTIF(E5:AR5,"2")</f>
        <v>0</v>
      </c>
      <c r="AX5" s="51">
        <f>COUNTIF(E5:AR5,"1")</f>
        <v>0</v>
      </c>
      <c r="AY5" s="51">
        <f>SUM(AT5:AX5)</f>
        <v>3</v>
      </c>
      <c r="AZ5" s="52">
        <f>ROUND(SUMPRODUCT($AT$4:$AX$4,AT5:AX5)/AY5,0)</f>
        <v>5</v>
      </c>
      <c r="BA5" s="53"/>
    </row>
    <row r="6" spans="2:53" ht="46" x14ac:dyDescent="0.35">
      <c r="B6" s="47">
        <f>B5+1</f>
        <v>2</v>
      </c>
      <c r="C6" s="104" t="s">
        <v>165</v>
      </c>
      <c r="D6" s="107" t="s">
        <v>175</v>
      </c>
      <c r="E6" s="181">
        <v>5</v>
      </c>
      <c r="F6" s="181">
        <v>5</v>
      </c>
      <c r="G6" s="181">
        <v>4</v>
      </c>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9"/>
      <c r="AT6" s="50">
        <f t="shared" ref="AT6:AT69" si="1">COUNTIF(E6:AR6,"5")</f>
        <v>2</v>
      </c>
      <c r="AU6" s="51">
        <f t="shared" ref="AU6:AU69" si="2">COUNTIF(E6:AR6,"4")</f>
        <v>1</v>
      </c>
      <c r="AV6" s="51">
        <f t="shared" ref="AV6:AV69" si="3">COUNTIF(E6:AR6,"3")</f>
        <v>0</v>
      </c>
      <c r="AW6" s="51">
        <f t="shared" ref="AW6:AW69" si="4">COUNTIF(E6:AR6,"2")</f>
        <v>0</v>
      </c>
      <c r="AX6" s="51">
        <f t="shared" ref="AX6:AX69" si="5">COUNTIF(E6:AR6,"1")</f>
        <v>0</v>
      </c>
      <c r="AY6" s="51">
        <f>SUM(AT6:AX6)</f>
        <v>3</v>
      </c>
      <c r="AZ6" s="52">
        <f t="shared" ref="AZ6:AZ69" si="6">ROUND(SUMPRODUCT($AT$4:$AX$4,AT6:AX6)/AY6,0)</f>
        <v>5</v>
      </c>
      <c r="BA6" s="53"/>
    </row>
    <row r="7" spans="2:53" ht="34.5" x14ac:dyDescent="0.35">
      <c r="B7" s="47">
        <f t="shared" ref="B7:B68" si="7">B6+1</f>
        <v>3</v>
      </c>
      <c r="C7" s="104" t="s">
        <v>166</v>
      </c>
      <c r="D7" s="108" t="s">
        <v>160</v>
      </c>
      <c r="E7" s="181">
        <v>4</v>
      </c>
      <c r="F7" s="181">
        <v>4</v>
      </c>
      <c r="G7" s="181">
        <v>4</v>
      </c>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9"/>
      <c r="AT7" s="50">
        <f t="shared" si="1"/>
        <v>0</v>
      </c>
      <c r="AU7" s="51">
        <f t="shared" si="2"/>
        <v>3</v>
      </c>
      <c r="AV7" s="51">
        <f t="shared" si="3"/>
        <v>0</v>
      </c>
      <c r="AW7" s="51">
        <f t="shared" si="4"/>
        <v>0</v>
      </c>
      <c r="AX7" s="51">
        <f t="shared" si="5"/>
        <v>0</v>
      </c>
      <c r="AY7" s="51">
        <f t="shared" ref="AY7:AY69" si="8">SUM(AT7:AX7)</f>
        <v>3</v>
      </c>
      <c r="AZ7" s="52">
        <f t="shared" si="6"/>
        <v>4</v>
      </c>
      <c r="BA7" s="53"/>
    </row>
    <row r="8" spans="2:53" ht="34.5" x14ac:dyDescent="0.35">
      <c r="B8" s="47">
        <f t="shared" si="7"/>
        <v>4</v>
      </c>
      <c r="C8" s="104" t="s">
        <v>167</v>
      </c>
      <c r="D8" s="108" t="s">
        <v>161</v>
      </c>
      <c r="E8" s="181">
        <v>4</v>
      </c>
      <c r="F8" s="181">
        <v>4</v>
      </c>
      <c r="G8" s="181">
        <v>3</v>
      </c>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9"/>
      <c r="AT8" s="50">
        <f t="shared" si="1"/>
        <v>0</v>
      </c>
      <c r="AU8" s="51">
        <f t="shared" si="2"/>
        <v>2</v>
      </c>
      <c r="AV8" s="51">
        <f t="shared" si="3"/>
        <v>1</v>
      </c>
      <c r="AW8" s="51">
        <f t="shared" si="4"/>
        <v>0</v>
      </c>
      <c r="AX8" s="51">
        <f t="shared" si="5"/>
        <v>0</v>
      </c>
      <c r="AY8" s="51">
        <f t="shared" si="8"/>
        <v>3</v>
      </c>
      <c r="AZ8" s="52">
        <f t="shared" si="6"/>
        <v>4</v>
      </c>
      <c r="BA8" s="53"/>
    </row>
    <row r="9" spans="2:53" ht="46" x14ac:dyDescent="0.35">
      <c r="B9" s="47">
        <f t="shared" si="7"/>
        <v>5</v>
      </c>
      <c r="C9" s="104" t="s">
        <v>169</v>
      </c>
      <c r="D9" s="108" t="s">
        <v>163</v>
      </c>
      <c r="E9" s="181">
        <v>3</v>
      </c>
      <c r="F9" s="181">
        <v>3</v>
      </c>
      <c r="G9" s="181">
        <v>4</v>
      </c>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9"/>
      <c r="AT9" s="50">
        <f t="shared" si="1"/>
        <v>0</v>
      </c>
      <c r="AU9" s="51">
        <f t="shared" si="2"/>
        <v>1</v>
      </c>
      <c r="AV9" s="51">
        <f t="shared" si="3"/>
        <v>2</v>
      </c>
      <c r="AW9" s="51">
        <f t="shared" si="4"/>
        <v>0</v>
      </c>
      <c r="AX9" s="51">
        <f t="shared" si="5"/>
        <v>0</v>
      </c>
      <c r="AY9" s="51">
        <f t="shared" si="8"/>
        <v>3</v>
      </c>
      <c r="AZ9" s="52">
        <f t="shared" si="6"/>
        <v>3</v>
      </c>
      <c r="BA9" s="53"/>
    </row>
    <row r="10" spans="2:53" ht="57.5" x14ac:dyDescent="0.35">
      <c r="B10" s="47">
        <f t="shared" si="7"/>
        <v>6</v>
      </c>
      <c r="C10" s="104" t="s">
        <v>170</v>
      </c>
      <c r="D10" s="108" t="s">
        <v>173</v>
      </c>
      <c r="E10" s="181">
        <v>4</v>
      </c>
      <c r="F10" s="181">
        <v>4</v>
      </c>
      <c r="G10" s="181">
        <v>4</v>
      </c>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9"/>
      <c r="AT10" s="50">
        <f t="shared" si="1"/>
        <v>0</v>
      </c>
      <c r="AU10" s="51">
        <f t="shared" si="2"/>
        <v>3</v>
      </c>
      <c r="AV10" s="51">
        <f t="shared" si="3"/>
        <v>0</v>
      </c>
      <c r="AW10" s="51">
        <f t="shared" si="4"/>
        <v>0</v>
      </c>
      <c r="AX10" s="51">
        <f t="shared" si="5"/>
        <v>0</v>
      </c>
      <c r="AY10" s="51">
        <f t="shared" si="8"/>
        <v>3</v>
      </c>
      <c r="AZ10" s="52">
        <f t="shared" si="6"/>
        <v>4</v>
      </c>
      <c r="BA10" s="53"/>
    </row>
    <row r="11" spans="2:53" ht="80.5" x14ac:dyDescent="0.35">
      <c r="B11" s="47">
        <f t="shared" si="7"/>
        <v>7</v>
      </c>
      <c r="C11" s="104" t="s">
        <v>172</v>
      </c>
      <c r="D11" s="108" t="s">
        <v>174</v>
      </c>
      <c r="E11" s="181">
        <v>4</v>
      </c>
      <c r="F11" s="181">
        <v>5</v>
      </c>
      <c r="G11" s="181">
        <v>5</v>
      </c>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9"/>
      <c r="AT11" s="50">
        <f t="shared" si="1"/>
        <v>2</v>
      </c>
      <c r="AU11" s="51">
        <f t="shared" si="2"/>
        <v>1</v>
      </c>
      <c r="AV11" s="51">
        <f t="shared" si="3"/>
        <v>0</v>
      </c>
      <c r="AW11" s="51">
        <f t="shared" si="4"/>
        <v>0</v>
      </c>
      <c r="AX11" s="51">
        <f t="shared" si="5"/>
        <v>0</v>
      </c>
      <c r="AY11" s="51">
        <f t="shared" si="8"/>
        <v>3</v>
      </c>
      <c r="AZ11" s="52">
        <f t="shared" si="6"/>
        <v>5</v>
      </c>
      <c r="BA11" s="53"/>
    </row>
    <row r="12" spans="2:53" ht="57.5" x14ac:dyDescent="0.35">
      <c r="B12" s="47">
        <f t="shared" si="7"/>
        <v>8</v>
      </c>
      <c r="C12" s="104" t="s">
        <v>180</v>
      </c>
      <c r="D12" s="108" t="s">
        <v>182</v>
      </c>
      <c r="E12" s="118">
        <v>5</v>
      </c>
      <c r="F12" s="181">
        <v>4</v>
      </c>
      <c r="G12" s="181">
        <v>4</v>
      </c>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9"/>
      <c r="AT12" s="50">
        <f t="shared" si="1"/>
        <v>1</v>
      </c>
      <c r="AU12" s="51">
        <f t="shared" si="2"/>
        <v>2</v>
      </c>
      <c r="AV12" s="51">
        <f t="shared" si="3"/>
        <v>0</v>
      </c>
      <c r="AW12" s="51">
        <f t="shared" si="4"/>
        <v>0</v>
      </c>
      <c r="AX12" s="51">
        <f t="shared" si="5"/>
        <v>0</v>
      </c>
      <c r="AY12" s="51">
        <f t="shared" si="8"/>
        <v>3</v>
      </c>
      <c r="AZ12" s="52">
        <f t="shared" si="6"/>
        <v>4</v>
      </c>
      <c r="BA12" s="53"/>
    </row>
    <row r="13" spans="2:53" ht="57.5" x14ac:dyDescent="0.35">
      <c r="B13" s="47">
        <f t="shared" si="7"/>
        <v>9</v>
      </c>
      <c r="C13" s="104" t="s">
        <v>181</v>
      </c>
      <c r="D13" s="108" t="s">
        <v>183</v>
      </c>
      <c r="E13" s="118">
        <v>4</v>
      </c>
      <c r="F13" s="181">
        <v>4</v>
      </c>
      <c r="G13" s="181">
        <v>4</v>
      </c>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9"/>
      <c r="AT13" s="50">
        <f t="shared" si="1"/>
        <v>0</v>
      </c>
      <c r="AU13" s="51">
        <f t="shared" si="2"/>
        <v>3</v>
      </c>
      <c r="AV13" s="51">
        <f t="shared" si="3"/>
        <v>0</v>
      </c>
      <c r="AW13" s="51">
        <f t="shared" si="4"/>
        <v>0</v>
      </c>
      <c r="AX13" s="51">
        <f t="shared" si="5"/>
        <v>0</v>
      </c>
      <c r="AY13" s="51">
        <f t="shared" si="8"/>
        <v>3</v>
      </c>
      <c r="AZ13" s="52">
        <f t="shared" si="6"/>
        <v>4</v>
      </c>
      <c r="BA13" s="53"/>
    </row>
    <row r="14" spans="2:53" ht="57.5" x14ac:dyDescent="0.35">
      <c r="B14" s="47">
        <f t="shared" si="7"/>
        <v>10</v>
      </c>
      <c r="C14" s="104" t="s">
        <v>185</v>
      </c>
      <c r="D14" s="108" t="s">
        <v>184</v>
      </c>
      <c r="E14" s="118">
        <v>4</v>
      </c>
      <c r="F14" s="181">
        <v>5</v>
      </c>
      <c r="G14" s="181">
        <v>4</v>
      </c>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9"/>
      <c r="AT14" s="50">
        <f t="shared" si="1"/>
        <v>1</v>
      </c>
      <c r="AU14" s="51">
        <f t="shared" si="2"/>
        <v>2</v>
      </c>
      <c r="AV14" s="51">
        <f t="shared" si="3"/>
        <v>0</v>
      </c>
      <c r="AW14" s="51">
        <f t="shared" si="4"/>
        <v>0</v>
      </c>
      <c r="AX14" s="51">
        <f t="shared" si="5"/>
        <v>0</v>
      </c>
      <c r="AY14" s="51">
        <f t="shared" si="8"/>
        <v>3</v>
      </c>
      <c r="AZ14" s="52">
        <f t="shared" si="6"/>
        <v>4</v>
      </c>
      <c r="BA14" s="53"/>
    </row>
    <row r="15" spans="2:53" ht="57.5" x14ac:dyDescent="0.35">
      <c r="B15" s="47">
        <f t="shared" si="7"/>
        <v>11</v>
      </c>
      <c r="C15" s="104" t="s">
        <v>186</v>
      </c>
      <c r="D15" s="108" t="s">
        <v>187</v>
      </c>
      <c r="E15" s="118">
        <v>5</v>
      </c>
      <c r="F15" s="181">
        <v>5</v>
      </c>
      <c r="G15" s="181">
        <v>4</v>
      </c>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9"/>
      <c r="AT15" s="50">
        <f t="shared" si="1"/>
        <v>2</v>
      </c>
      <c r="AU15" s="51">
        <f t="shared" si="2"/>
        <v>1</v>
      </c>
      <c r="AV15" s="51">
        <f t="shared" si="3"/>
        <v>0</v>
      </c>
      <c r="AW15" s="51">
        <f t="shared" si="4"/>
        <v>0</v>
      </c>
      <c r="AX15" s="51">
        <f t="shared" si="5"/>
        <v>0</v>
      </c>
      <c r="AY15" s="51">
        <f t="shared" si="8"/>
        <v>3</v>
      </c>
      <c r="AZ15" s="52">
        <f t="shared" si="6"/>
        <v>5</v>
      </c>
      <c r="BA15" s="53"/>
    </row>
    <row r="16" spans="2:53" ht="23" x14ac:dyDescent="0.35">
      <c r="B16" s="47">
        <f t="shared" si="7"/>
        <v>12</v>
      </c>
      <c r="C16" s="104" t="s">
        <v>338</v>
      </c>
      <c r="D16" s="106" t="s">
        <v>332</v>
      </c>
      <c r="E16" s="118">
        <v>4</v>
      </c>
      <c r="F16" s="181">
        <v>3</v>
      </c>
      <c r="G16" s="181">
        <v>3</v>
      </c>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9"/>
      <c r="AT16" s="50">
        <f t="shared" si="1"/>
        <v>0</v>
      </c>
      <c r="AU16" s="51">
        <f t="shared" si="2"/>
        <v>1</v>
      </c>
      <c r="AV16" s="51">
        <f t="shared" si="3"/>
        <v>2</v>
      </c>
      <c r="AW16" s="51">
        <f t="shared" si="4"/>
        <v>0</v>
      </c>
      <c r="AX16" s="51">
        <f t="shared" si="5"/>
        <v>0</v>
      </c>
      <c r="AY16" s="51">
        <f t="shared" si="8"/>
        <v>3</v>
      </c>
      <c r="AZ16" s="52">
        <f t="shared" si="6"/>
        <v>3</v>
      </c>
      <c r="BA16" s="53"/>
    </row>
    <row r="17" spans="2:53" ht="23" x14ac:dyDescent="0.35">
      <c r="B17" s="47">
        <f t="shared" si="7"/>
        <v>13</v>
      </c>
      <c r="C17" s="104" t="s">
        <v>339</v>
      </c>
      <c r="D17" s="106" t="s">
        <v>333</v>
      </c>
      <c r="E17" s="118">
        <v>3</v>
      </c>
      <c r="F17" s="181">
        <v>3</v>
      </c>
      <c r="G17" s="181">
        <v>3</v>
      </c>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9"/>
      <c r="AT17" s="50">
        <f t="shared" si="1"/>
        <v>0</v>
      </c>
      <c r="AU17" s="51">
        <f t="shared" si="2"/>
        <v>0</v>
      </c>
      <c r="AV17" s="51">
        <f t="shared" si="3"/>
        <v>3</v>
      </c>
      <c r="AW17" s="51">
        <f t="shared" si="4"/>
        <v>0</v>
      </c>
      <c r="AX17" s="51">
        <f t="shared" si="5"/>
        <v>0</v>
      </c>
      <c r="AY17" s="51">
        <f t="shared" si="8"/>
        <v>3</v>
      </c>
      <c r="AZ17" s="52">
        <f t="shared" si="6"/>
        <v>3</v>
      </c>
      <c r="BA17" s="53"/>
    </row>
    <row r="18" spans="2:53" ht="23" x14ac:dyDescent="0.35">
      <c r="B18" s="47">
        <f t="shared" si="7"/>
        <v>14</v>
      </c>
      <c r="C18" s="104" t="s">
        <v>340</v>
      </c>
      <c r="D18" s="106" t="s">
        <v>335</v>
      </c>
      <c r="E18" s="118">
        <v>3</v>
      </c>
      <c r="F18" s="181">
        <v>3</v>
      </c>
      <c r="G18" s="181">
        <v>3</v>
      </c>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9"/>
      <c r="AT18" s="50">
        <f t="shared" si="1"/>
        <v>0</v>
      </c>
      <c r="AU18" s="51">
        <f t="shared" si="2"/>
        <v>0</v>
      </c>
      <c r="AV18" s="51">
        <f t="shared" si="3"/>
        <v>3</v>
      </c>
      <c r="AW18" s="51">
        <f t="shared" si="4"/>
        <v>0</v>
      </c>
      <c r="AX18" s="51">
        <f t="shared" si="5"/>
        <v>0</v>
      </c>
      <c r="AY18" s="51">
        <f t="shared" si="8"/>
        <v>3</v>
      </c>
      <c r="AZ18" s="52">
        <f t="shared" si="6"/>
        <v>3</v>
      </c>
      <c r="BA18" s="53"/>
    </row>
    <row r="19" spans="2:53" ht="57.5" x14ac:dyDescent="0.35">
      <c r="B19" s="47">
        <f t="shared" si="7"/>
        <v>15</v>
      </c>
      <c r="C19" s="104" t="s">
        <v>341</v>
      </c>
      <c r="D19" s="106" t="s">
        <v>334</v>
      </c>
      <c r="E19" s="118">
        <v>3</v>
      </c>
      <c r="F19" s="181">
        <v>4</v>
      </c>
      <c r="G19" s="181">
        <v>3</v>
      </c>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9"/>
      <c r="AT19" s="50">
        <f t="shared" si="1"/>
        <v>0</v>
      </c>
      <c r="AU19" s="51">
        <f t="shared" si="2"/>
        <v>1</v>
      </c>
      <c r="AV19" s="51">
        <f t="shared" si="3"/>
        <v>2</v>
      </c>
      <c r="AW19" s="51">
        <f t="shared" si="4"/>
        <v>0</v>
      </c>
      <c r="AX19" s="51">
        <f t="shared" si="5"/>
        <v>0</v>
      </c>
      <c r="AY19" s="51">
        <f t="shared" si="8"/>
        <v>3</v>
      </c>
      <c r="AZ19" s="52">
        <f t="shared" si="6"/>
        <v>3</v>
      </c>
      <c r="BA19" s="53"/>
    </row>
    <row r="20" spans="2:53" ht="34.5" x14ac:dyDescent="0.35">
      <c r="B20" s="47">
        <f t="shared" si="7"/>
        <v>16</v>
      </c>
      <c r="C20" s="104" t="s">
        <v>344</v>
      </c>
      <c r="D20" s="108" t="s">
        <v>342</v>
      </c>
      <c r="E20" s="118">
        <v>4</v>
      </c>
      <c r="F20" s="181">
        <v>4</v>
      </c>
      <c r="G20" s="181">
        <v>5</v>
      </c>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9"/>
      <c r="AT20" s="50">
        <f t="shared" si="1"/>
        <v>1</v>
      </c>
      <c r="AU20" s="51">
        <f t="shared" si="2"/>
        <v>2</v>
      </c>
      <c r="AV20" s="51">
        <f t="shared" si="3"/>
        <v>0</v>
      </c>
      <c r="AW20" s="51">
        <f t="shared" si="4"/>
        <v>0</v>
      </c>
      <c r="AX20" s="51">
        <f t="shared" si="5"/>
        <v>0</v>
      </c>
      <c r="AY20" s="51">
        <f t="shared" si="8"/>
        <v>3</v>
      </c>
      <c r="AZ20" s="52">
        <f t="shared" si="6"/>
        <v>4</v>
      </c>
      <c r="BA20" s="53"/>
    </row>
    <row r="21" spans="2:53" ht="23" x14ac:dyDescent="0.35">
      <c r="B21" s="47">
        <f t="shared" si="7"/>
        <v>17</v>
      </c>
      <c r="C21" s="104" t="s">
        <v>345</v>
      </c>
      <c r="D21" s="108" t="s">
        <v>343</v>
      </c>
      <c r="E21" s="118">
        <v>4</v>
      </c>
      <c r="F21" s="181">
        <v>4</v>
      </c>
      <c r="G21" s="181">
        <v>4</v>
      </c>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9"/>
      <c r="AT21" s="50">
        <f t="shared" si="1"/>
        <v>0</v>
      </c>
      <c r="AU21" s="51">
        <f t="shared" si="2"/>
        <v>3</v>
      </c>
      <c r="AV21" s="51">
        <f t="shared" si="3"/>
        <v>0</v>
      </c>
      <c r="AW21" s="51">
        <f t="shared" si="4"/>
        <v>0</v>
      </c>
      <c r="AX21" s="51">
        <f t="shared" si="5"/>
        <v>0</v>
      </c>
      <c r="AY21" s="51">
        <f t="shared" si="8"/>
        <v>3</v>
      </c>
      <c r="AZ21" s="52">
        <f t="shared" si="6"/>
        <v>4</v>
      </c>
      <c r="BA21" s="53"/>
    </row>
    <row r="22" spans="2:53" ht="34.5" x14ac:dyDescent="0.35">
      <c r="B22" s="47">
        <f t="shared" si="7"/>
        <v>18</v>
      </c>
      <c r="C22" s="104" t="s">
        <v>348</v>
      </c>
      <c r="D22" s="108" t="s">
        <v>346</v>
      </c>
      <c r="E22" s="118">
        <v>3</v>
      </c>
      <c r="F22" s="181">
        <v>4</v>
      </c>
      <c r="G22" s="181">
        <v>3</v>
      </c>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9"/>
      <c r="AT22" s="50">
        <f t="shared" si="1"/>
        <v>0</v>
      </c>
      <c r="AU22" s="51">
        <f t="shared" si="2"/>
        <v>1</v>
      </c>
      <c r="AV22" s="51">
        <f t="shared" si="3"/>
        <v>2</v>
      </c>
      <c r="AW22" s="51">
        <f t="shared" si="4"/>
        <v>0</v>
      </c>
      <c r="AX22" s="51">
        <f t="shared" si="5"/>
        <v>0</v>
      </c>
      <c r="AY22" s="51">
        <f t="shared" si="8"/>
        <v>3</v>
      </c>
      <c r="AZ22" s="52">
        <f t="shared" si="6"/>
        <v>3</v>
      </c>
      <c r="BA22" s="53"/>
    </row>
    <row r="23" spans="2:53" ht="34.5" x14ac:dyDescent="0.35">
      <c r="B23" s="47">
        <f t="shared" si="7"/>
        <v>19</v>
      </c>
      <c r="C23" s="104" t="s">
        <v>349</v>
      </c>
      <c r="D23" s="108" t="s">
        <v>347</v>
      </c>
      <c r="E23" s="118">
        <v>3</v>
      </c>
      <c r="F23" s="181">
        <v>4</v>
      </c>
      <c r="G23" s="181">
        <v>3</v>
      </c>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9"/>
      <c r="AT23" s="50">
        <f t="shared" si="1"/>
        <v>0</v>
      </c>
      <c r="AU23" s="51">
        <f t="shared" si="2"/>
        <v>1</v>
      </c>
      <c r="AV23" s="51">
        <f t="shared" si="3"/>
        <v>2</v>
      </c>
      <c r="AW23" s="51">
        <f t="shared" si="4"/>
        <v>0</v>
      </c>
      <c r="AX23" s="51">
        <f t="shared" si="5"/>
        <v>0</v>
      </c>
      <c r="AY23" s="51">
        <f t="shared" si="8"/>
        <v>3</v>
      </c>
      <c r="AZ23" s="52">
        <f t="shared" si="6"/>
        <v>3</v>
      </c>
      <c r="BA23" s="53"/>
    </row>
    <row r="24" spans="2:53" ht="46" x14ac:dyDescent="0.35">
      <c r="B24" s="47">
        <f t="shared" si="7"/>
        <v>20</v>
      </c>
      <c r="C24" s="104" t="s">
        <v>192</v>
      </c>
      <c r="D24" s="108" t="s">
        <v>195</v>
      </c>
      <c r="E24" s="118">
        <v>4</v>
      </c>
      <c r="F24" s="181">
        <v>4</v>
      </c>
      <c r="G24" s="181">
        <v>4</v>
      </c>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9"/>
      <c r="AT24" s="50">
        <f t="shared" si="1"/>
        <v>0</v>
      </c>
      <c r="AU24" s="51">
        <f t="shared" si="2"/>
        <v>3</v>
      </c>
      <c r="AV24" s="51">
        <f t="shared" si="3"/>
        <v>0</v>
      </c>
      <c r="AW24" s="51">
        <f t="shared" si="4"/>
        <v>0</v>
      </c>
      <c r="AX24" s="51">
        <f t="shared" si="5"/>
        <v>0</v>
      </c>
      <c r="AY24" s="51">
        <f t="shared" si="8"/>
        <v>3</v>
      </c>
      <c r="AZ24" s="52">
        <f t="shared" si="6"/>
        <v>4</v>
      </c>
      <c r="BA24" s="53"/>
    </row>
    <row r="25" spans="2:53" ht="46" x14ac:dyDescent="0.35">
      <c r="B25" s="47">
        <f t="shared" si="7"/>
        <v>21</v>
      </c>
      <c r="C25" s="104" t="s">
        <v>193</v>
      </c>
      <c r="D25" s="108" t="s">
        <v>194</v>
      </c>
      <c r="E25" s="119">
        <v>5</v>
      </c>
      <c r="F25" s="181">
        <v>4</v>
      </c>
      <c r="G25" s="181">
        <v>4</v>
      </c>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9"/>
      <c r="AT25" s="50">
        <f t="shared" si="1"/>
        <v>1</v>
      </c>
      <c r="AU25" s="51">
        <f t="shared" si="2"/>
        <v>2</v>
      </c>
      <c r="AV25" s="51">
        <f t="shared" si="3"/>
        <v>0</v>
      </c>
      <c r="AW25" s="51">
        <f t="shared" si="4"/>
        <v>0</v>
      </c>
      <c r="AX25" s="51">
        <f t="shared" si="5"/>
        <v>0</v>
      </c>
      <c r="AY25" s="51">
        <f t="shared" si="8"/>
        <v>3</v>
      </c>
      <c r="AZ25" s="52">
        <f t="shared" si="6"/>
        <v>4</v>
      </c>
      <c r="BA25" s="53"/>
    </row>
    <row r="26" spans="2:53" ht="46" x14ac:dyDescent="0.35">
      <c r="B26" s="47">
        <f t="shared" si="7"/>
        <v>22</v>
      </c>
      <c r="C26" s="104" t="s">
        <v>197</v>
      </c>
      <c r="D26" s="108" t="s">
        <v>196</v>
      </c>
      <c r="E26" s="118">
        <v>5</v>
      </c>
      <c r="F26" s="181">
        <v>4</v>
      </c>
      <c r="G26" s="181">
        <v>4</v>
      </c>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9"/>
      <c r="AT26" s="50">
        <f t="shared" si="1"/>
        <v>1</v>
      </c>
      <c r="AU26" s="51">
        <f t="shared" si="2"/>
        <v>2</v>
      </c>
      <c r="AV26" s="51">
        <f t="shared" si="3"/>
        <v>0</v>
      </c>
      <c r="AW26" s="51">
        <f t="shared" si="4"/>
        <v>0</v>
      </c>
      <c r="AX26" s="51">
        <f t="shared" si="5"/>
        <v>0</v>
      </c>
      <c r="AY26" s="51">
        <f t="shared" si="8"/>
        <v>3</v>
      </c>
      <c r="AZ26" s="52">
        <f t="shared" si="6"/>
        <v>4</v>
      </c>
      <c r="BA26" s="53"/>
    </row>
    <row r="27" spans="2:53" ht="46" x14ac:dyDescent="0.35">
      <c r="B27" s="47">
        <f t="shared" si="7"/>
        <v>23</v>
      </c>
      <c r="C27" s="104" t="s">
        <v>200</v>
      </c>
      <c r="D27" s="108" t="s">
        <v>203</v>
      </c>
      <c r="E27" s="119">
        <v>4</v>
      </c>
      <c r="F27" s="181">
        <v>5</v>
      </c>
      <c r="G27" s="181">
        <v>4</v>
      </c>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9"/>
      <c r="AT27" s="50">
        <f t="shared" si="1"/>
        <v>1</v>
      </c>
      <c r="AU27" s="51">
        <f t="shared" si="2"/>
        <v>2</v>
      </c>
      <c r="AV27" s="51">
        <f t="shared" si="3"/>
        <v>0</v>
      </c>
      <c r="AW27" s="51">
        <f t="shared" si="4"/>
        <v>0</v>
      </c>
      <c r="AX27" s="51">
        <f t="shared" si="5"/>
        <v>0</v>
      </c>
      <c r="AY27" s="51">
        <f t="shared" si="8"/>
        <v>3</v>
      </c>
      <c r="AZ27" s="52">
        <f t="shared" si="6"/>
        <v>4</v>
      </c>
      <c r="BA27" s="53"/>
    </row>
    <row r="28" spans="2:53" ht="46" x14ac:dyDescent="0.35">
      <c r="B28" s="47">
        <f t="shared" si="7"/>
        <v>24</v>
      </c>
      <c r="C28" s="104" t="s">
        <v>201</v>
      </c>
      <c r="D28" s="108" t="s">
        <v>204</v>
      </c>
      <c r="E28" s="119">
        <v>4</v>
      </c>
      <c r="F28" s="181">
        <v>5</v>
      </c>
      <c r="G28" s="181">
        <v>4</v>
      </c>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9"/>
      <c r="AT28" s="50">
        <f t="shared" si="1"/>
        <v>1</v>
      </c>
      <c r="AU28" s="51">
        <f t="shared" si="2"/>
        <v>2</v>
      </c>
      <c r="AV28" s="51">
        <f t="shared" si="3"/>
        <v>0</v>
      </c>
      <c r="AW28" s="51">
        <f t="shared" si="4"/>
        <v>0</v>
      </c>
      <c r="AX28" s="51">
        <f t="shared" si="5"/>
        <v>0</v>
      </c>
      <c r="AY28" s="51">
        <f t="shared" si="8"/>
        <v>3</v>
      </c>
      <c r="AZ28" s="52">
        <f t="shared" si="6"/>
        <v>4</v>
      </c>
      <c r="BA28" s="53"/>
    </row>
    <row r="29" spans="2:53" ht="46" x14ac:dyDescent="0.35">
      <c r="B29" s="47">
        <f t="shared" si="7"/>
        <v>25</v>
      </c>
      <c r="C29" s="104" t="s">
        <v>205</v>
      </c>
      <c r="D29" s="108" t="s">
        <v>206</v>
      </c>
      <c r="E29" s="118">
        <v>5</v>
      </c>
      <c r="F29" s="181">
        <v>5</v>
      </c>
      <c r="G29" s="181">
        <v>5</v>
      </c>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9"/>
      <c r="AT29" s="50">
        <f t="shared" si="1"/>
        <v>3</v>
      </c>
      <c r="AU29" s="51">
        <f t="shared" si="2"/>
        <v>0</v>
      </c>
      <c r="AV29" s="51">
        <f t="shared" si="3"/>
        <v>0</v>
      </c>
      <c r="AW29" s="51">
        <f t="shared" si="4"/>
        <v>0</v>
      </c>
      <c r="AX29" s="51">
        <f t="shared" si="5"/>
        <v>0</v>
      </c>
      <c r="AY29" s="51">
        <f t="shared" si="8"/>
        <v>3</v>
      </c>
      <c r="AZ29" s="52">
        <f t="shared" si="6"/>
        <v>5</v>
      </c>
      <c r="BA29" s="53"/>
    </row>
    <row r="30" spans="2:53" ht="34.5" x14ac:dyDescent="0.35">
      <c r="B30" s="47">
        <f t="shared" si="7"/>
        <v>26</v>
      </c>
      <c r="C30" s="104" t="s">
        <v>207</v>
      </c>
      <c r="D30" s="108" t="s">
        <v>208</v>
      </c>
      <c r="E30" s="118">
        <v>4</v>
      </c>
      <c r="F30" s="181">
        <v>4</v>
      </c>
      <c r="G30" s="181">
        <v>4</v>
      </c>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9"/>
      <c r="AT30" s="50">
        <f t="shared" si="1"/>
        <v>0</v>
      </c>
      <c r="AU30" s="51">
        <f t="shared" si="2"/>
        <v>3</v>
      </c>
      <c r="AV30" s="51">
        <f t="shared" si="3"/>
        <v>0</v>
      </c>
      <c r="AW30" s="51">
        <f t="shared" si="4"/>
        <v>0</v>
      </c>
      <c r="AX30" s="51">
        <f t="shared" si="5"/>
        <v>0</v>
      </c>
      <c r="AY30" s="51">
        <f t="shared" si="8"/>
        <v>3</v>
      </c>
      <c r="AZ30" s="52">
        <f t="shared" si="6"/>
        <v>4</v>
      </c>
      <c r="BA30" s="53"/>
    </row>
    <row r="31" spans="2:53" ht="46" x14ac:dyDescent="0.35">
      <c r="B31" s="47">
        <f t="shared" si="7"/>
        <v>27</v>
      </c>
      <c r="C31" s="104" t="s">
        <v>223</v>
      </c>
      <c r="D31" s="106" t="s">
        <v>224</v>
      </c>
      <c r="E31" s="118">
        <v>4</v>
      </c>
      <c r="F31" s="181">
        <v>3</v>
      </c>
      <c r="G31" s="181">
        <v>3</v>
      </c>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9"/>
      <c r="AT31" s="50">
        <f t="shared" si="1"/>
        <v>0</v>
      </c>
      <c r="AU31" s="51">
        <f t="shared" si="2"/>
        <v>1</v>
      </c>
      <c r="AV31" s="51">
        <f t="shared" si="3"/>
        <v>2</v>
      </c>
      <c r="AW31" s="51">
        <f t="shared" si="4"/>
        <v>0</v>
      </c>
      <c r="AX31" s="51">
        <f t="shared" si="5"/>
        <v>0</v>
      </c>
      <c r="AY31" s="51">
        <f t="shared" si="8"/>
        <v>3</v>
      </c>
      <c r="AZ31" s="52">
        <f t="shared" si="6"/>
        <v>3</v>
      </c>
      <c r="BA31" s="53"/>
    </row>
    <row r="32" spans="2:53" ht="34.5" x14ac:dyDescent="0.35">
      <c r="B32" s="47">
        <f t="shared" si="7"/>
        <v>28</v>
      </c>
      <c r="C32" s="104" t="s">
        <v>225</v>
      </c>
      <c r="D32" s="106" t="s">
        <v>226</v>
      </c>
      <c r="E32" s="119">
        <v>3</v>
      </c>
      <c r="F32" s="181">
        <v>3</v>
      </c>
      <c r="G32" s="181">
        <v>3</v>
      </c>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9"/>
      <c r="AT32" s="50">
        <f t="shared" si="1"/>
        <v>0</v>
      </c>
      <c r="AU32" s="51">
        <f t="shared" si="2"/>
        <v>0</v>
      </c>
      <c r="AV32" s="51">
        <f t="shared" si="3"/>
        <v>3</v>
      </c>
      <c r="AW32" s="51">
        <f t="shared" si="4"/>
        <v>0</v>
      </c>
      <c r="AX32" s="51">
        <f t="shared" si="5"/>
        <v>0</v>
      </c>
      <c r="AY32" s="51">
        <f t="shared" si="8"/>
        <v>3</v>
      </c>
      <c r="AZ32" s="52">
        <f t="shared" si="6"/>
        <v>3</v>
      </c>
      <c r="BA32" s="53"/>
    </row>
    <row r="33" spans="2:53" ht="57.5" x14ac:dyDescent="0.35">
      <c r="B33" s="47">
        <f t="shared" si="7"/>
        <v>29</v>
      </c>
      <c r="C33" s="104" t="s">
        <v>227</v>
      </c>
      <c r="D33" s="106" t="s">
        <v>228</v>
      </c>
      <c r="E33" s="118">
        <v>3</v>
      </c>
      <c r="F33" s="181">
        <v>4</v>
      </c>
      <c r="G33" s="181">
        <v>3</v>
      </c>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9"/>
      <c r="AT33" s="50">
        <f t="shared" si="1"/>
        <v>0</v>
      </c>
      <c r="AU33" s="51">
        <f t="shared" si="2"/>
        <v>1</v>
      </c>
      <c r="AV33" s="51">
        <f t="shared" si="3"/>
        <v>2</v>
      </c>
      <c r="AW33" s="51">
        <f t="shared" si="4"/>
        <v>0</v>
      </c>
      <c r="AX33" s="51">
        <f t="shared" si="5"/>
        <v>0</v>
      </c>
      <c r="AY33" s="51">
        <f t="shared" si="8"/>
        <v>3</v>
      </c>
      <c r="AZ33" s="52">
        <f t="shared" si="6"/>
        <v>3</v>
      </c>
      <c r="BA33" s="53"/>
    </row>
    <row r="34" spans="2:53" ht="46" x14ac:dyDescent="0.35">
      <c r="B34" s="47">
        <f t="shared" si="7"/>
        <v>30</v>
      </c>
      <c r="C34" s="104" t="s">
        <v>234</v>
      </c>
      <c r="D34" s="106" t="s">
        <v>230</v>
      </c>
      <c r="E34" s="119">
        <v>4</v>
      </c>
      <c r="F34" s="181">
        <v>4</v>
      </c>
      <c r="G34" s="181">
        <v>4</v>
      </c>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9"/>
      <c r="AT34" s="50">
        <f t="shared" si="1"/>
        <v>0</v>
      </c>
      <c r="AU34" s="51">
        <f t="shared" si="2"/>
        <v>3</v>
      </c>
      <c r="AV34" s="51">
        <f t="shared" si="3"/>
        <v>0</v>
      </c>
      <c r="AW34" s="51">
        <f t="shared" si="4"/>
        <v>0</v>
      </c>
      <c r="AX34" s="51">
        <f t="shared" si="5"/>
        <v>0</v>
      </c>
      <c r="AY34" s="51">
        <f t="shared" si="8"/>
        <v>3</v>
      </c>
      <c r="AZ34" s="52">
        <f t="shared" si="6"/>
        <v>4</v>
      </c>
      <c r="BA34" s="53"/>
    </row>
    <row r="35" spans="2:53" ht="46" x14ac:dyDescent="0.35">
      <c r="B35" s="47">
        <f t="shared" si="7"/>
        <v>31</v>
      </c>
      <c r="C35" s="104" t="s">
        <v>235</v>
      </c>
      <c r="D35" s="106" t="s">
        <v>231</v>
      </c>
      <c r="E35" s="118">
        <v>1</v>
      </c>
      <c r="F35" s="181">
        <v>2</v>
      </c>
      <c r="G35" s="181">
        <v>2</v>
      </c>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9"/>
      <c r="AT35" s="50">
        <f t="shared" si="1"/>
        <v>0</v>
      </c>
      <c r="AU35" s="51">
        <f t="shared" si="2"/>
        <v>0</v>
      </c>
      <c r="AV35" s="51">
        <f t="shared" si="3"/>
        <v>0</v>
      </c>
      <c r="AW35" s="51">
        <f t="shared" si="4"/>
        <v>2</v>
      </c>
      <c r="AX35" s="51">
        <f t="shared" si="5"/>
        <v>1</v>
      </c>
      <c r="AY35" s="51">
        <f t="shared" si="8"/>
        <v>3</v>
      </c>
      <c r="AZ35" s="52">
        <f t="shared" si="6"/>
        <v>2</v>
      </c>
      <c r="BA35" s="53"/>
    </row>
    <row r="36" spans="2:53" ht="46" x14ac:dyDescent="0.35">
      <c r="B36" s="47">
        <f t="shared" si="7"/>
        <v>32</v>
      </c>
      <c r="C36" s="104" t="s">
        <v>236</v>
      </c>
      <c r="D36" s="106" t="s">
        <v>232</v>
      </c>
      <c r="E36" s="119">
        <v>3</v>
      </c>
      <c r="F36" s="181">
        <v>3</v>
      </c>
      <c r="G36" s="181">
        <v>3</v>
      </c>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9"/>
      <c r="AT36" s="50">
        <f t="shared" si="1"/>
        <v>0</v>
      </c>
      <c r="AU36" s="51">
        <f t="shared" si="2"/>
        <v>0</v>
      </c>
      <c r="AV36" s="51">
        <f t="shared" si="3"/>
        <v>3</v>
      </c>
      <c r="AW36" s="51">
        <f t="shared" si="4"/>
        <v>0</v>
      </c>
      <c r="AX36" s="51">
        <f t="shared" si="5"/>
        <v>0</v>
      </c>
      <c r="AY36" s="51">
        <f t="shared" si="8"/>
        <v>3</v>
      </c>
      <c r="AZ36" s="52">
        <f t="shared" si="6"/>
        <v>3</v>
      </c>
      <c r="BA36" s="53"/>
    </row>
    <row r="37" spans="2:53" ht="34.5" x14ac:dyDescent="0.35">
      <c r="B37" s="47">
        <f t="shared" si="7"/>
        <v>33</v>
      </c>
      <c r="C37" s="104" t="s">
        <v>244</v>
      </c>
      <c r="D37" s="106" t="s">
        <v>240</v>
      </c>
      <c r="E37" s="118">
        <v>3</v>
      </c>
      <c r="F37" s="181">
        <v>3</v>
      </c>
      <c r="G37" s="181">
        <v>3</v>
      </c>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9"/>
      <c r="AT37" s="50">
        <f t="shared" si="1"/>
        <v>0</v>
      </c>
      <c r="AU37" s="51">
        <f t="shared" si="2"/>
        <v>0</v>
      </c>
      <c r="AV37" s="51">
        <f t="shared" si="3"/>
        <v>3</v>
      </c>
      <c r="AW37" s="51">
        <f t="shared" si="4"/>
        <v>0</v>
      </c>
      <c r="AX37" s="51">
        <f t="shared" si="5"/>
        <v>0</v>
      </c>
      <c r="AY37" s="51">
        <f t="shared" si="8"/>
        <v>3</v>
      </c>
      <c r="AZ37" s="52">
        <f t="shared" si="6"/>
        <v>3</v>
      </c>
      <c r="BA37" s="53"/>
    </row>
    <row r="38" spans="2:53" ht="34.5" x14ac:dyDescent="0.35">
      <c r="B38" s="47">
        <f t="shared" si="7"/>
        <v>34</v>
      </c>
      <c r="C38" s="104" t="s">
        <v>245</v>
      </c>
      <c r="D38" s="106" t="s">
        <v>241</v>
      </c>
      <c r="E38" s="119">
        <v>2</v>
      </c>
      <c r="F38" s="181">
        <v>1</v>
      </c>
      <c r="G38" s="181">
        <v>2</v>
      </c>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9"/>
      <c r="AT38" s="50">
        <f t="shared" si="1"/>
        <v>0</v>
      </c>
      <c r="AU38" s="51">
        <f t="shared" si="2"/>
        <v>0</v>
      </c>
      <c r="AV38" s="51">
        <f t="shared" si="3"/>
        <v>0</v>
      </c>
      <c r="AW38" s="51">
        <f t="shared" si="4"/>
        <v>2</v>
      </c>
      <c r="AX38" s="51">
        <f t="shared" si="5"/>
        <v>1</v>
      </c>
      <c r="AY38" s="51">
        <f t="shared" si="8"/>
        <v>3</v>
      </c>
      <c r="AZ38" s="52">
        <f t="shared" si="6"/>
        <v>2</v>
      </c>
      <c r="BA38" s="53"/>
    </row>
    <row r="39" spans="2:53" ht="46" x14ac:dyDescent="0.35">
      <c r="B39" s="47">
        <f t="shared" si="7"/>
        <v>35</v>
      </c>
      <c r="C39" s="104" t="s">
        <v>246</v>
      </c>
      <c r="D39" s="106" t="s">
        <v>242</v>
      </c>
      <c r="E39" s="118">
        <v>2</v>
      </c>
      <c r="F39" s="181">
        <v>1</v>
      </c>
      <c r="G39" s="181">
        <v>2</v>
      </c>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9"/>
      <c r="AT39" s="50">
        <f t="shared" si="1"/>
        <v>0</v>
      </c>
      <c r="AU39" s="51">
        <f t="shared" si="2"/>
        <v>0</v>
      </c>
      <c r="AV39" s="51">
        <f t="shared" si="3"/>
        <v>0</v>
      </c>
      <c r="AW39" s="51">
        <f t="shared" si="4"/>
        <v>2</v>
      </c>
      <c r="AX39" s="51">
        <f t="shared" si="5"/>
        <v>1</v>
      </c>
      <c r="AY39" s="51">
        <f t="shared" si="8"/>
        <v>3</v>
      </c>
      <c r="AZ39" s="52">
        <f t="shared" si="6"/>
        <v>2</v>
      </c>
      <c r="BA39" s="53"/>
    </row>
    <row r="40" spans="2:53" ht="46" x14ac:dyDescent="0.35">
      <c r="B40" s="47">
        <f t="shared" si="7"/>
        <v>36</v>
      </c>
      <c r="C40" s="104" t="s">
        <v>247</v>
      </c>
      <c r="D40" s="106" t="s">
        <v>243</v>
      </c>
      <c r="E40" s="119">
        <v>2</v>
      </c>
      <c r="F40" s="181">
        <v>1</v>
      </c>
      <c r="G40" s="181">
        <v>2</v>
      </c>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9"/>
      <c r="AT40" s="50">
        <f t="shared" si="1"/>
        <v>0</v>
      </c>
      <c r="AU40" s="51">
        <f t="shared" si="2"/>
        <v>0</v>
      </c>
      <c r="AV40" s="51">
        <f t="shared" si="3"/>
        <v>0</v>
      </c>
      <c r="AW40" s="51">
        <f t="shared" si="4"/>
        <v>2</v>
      </c>
      <c r="AX40" s="51">
        <f t="shared" si="5"/>
        <v>1</v>
      </c>
      <c r="AY40" s="51">
        <f t="shared" si="8"/>
        <v>3</v>
      </c>
      <c r="AZ40" s="52">
        <f t="shared" si="6"/>
        <v>2</v>
      </c>
      <c r="BA40" s="53"/>
    </row>
    <row r="41" spans="2:53" ht="46" x14ac:dyDescent="0.35">
      <c r="B41" s="47">
        <f t="shared" si="7"/>
        <v>37</v>
      </c>
      <c r="C41" s="104" t="s">
        <v>250</v>
      </c>
      <c r="D41" s="106" t="s">
        <v>252</v>
      </c>
      <c r="E41" s="118">
        <v>4</v>
      </c>
      <c r="F41" s="181">
        <v>4</v>
      </c>
      <c r="G41" s="181">
        <v>4</v>
      </c>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9"/>
      <c r="AT41" s="50">
        <f t="shared" si="1"/>
        <v>0</v>
      </c>
      <c r="AU41" s="51">
        <f t="shared" si="2"/>
        <v>3</v>
      </c>
      <c r="AV41" s="51">
        <f t="shared" si="3"/>
        <v>0</v>
      </c>
      <c r="AW41" s="51">
        <f t="shared" si="4"/>
        <v>0</v>
      </c>
      <c r="AX41" s="51">
        <f t="shared" si="5"/>
        <v>0</v>
      </c>
      <c r="AY41" s="51">
        <f t="shared" si="8"/>
        <v>3</v>
      </c>
      <c r="AZ41" s="52">
        <f t="shared" si="6"/>
        <v>4</v>
      </c>
      <c r="BA41" s="53"/>
    </row>
    <row r="42" spans="2:53" ht="57.5" x14ac:dyDescent="0.35">
      <c r="B42" s="47">
        <f t="shared" si="7"/>
        <v>38</v>
      </c>
      <c r="C42" s="104" t="s">
        <v>251</v>
      </c>
      <c r="D42" s="106" t="s">
        <v>257</v>
      </c>
      <c r="E42" s="118">
        <v>3</v>
      </c>
      <c r="F42" s="181">
        <v>3</v>
      </c>
      <c r="G42" s="181">
        <v>3</v>
      </c>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9"/>
      <c r="AT42" s="50">
        <f t="shared" si="1"/>
        <v>0</v>
      </c>
      <c r="AU42" s="51">
        <f t="shared" si="2"/>
        <v>0</v>
      </c>
      <c r="AV42" s="51">
        <f t="shared" si="3"/>
        <v>3</v>
      </c>
      <c r="AW42" s="51">
        <f t="shared" si="4"/>
        <v>0</v>
      </c>
      <c r="AX42" s="51">
        <f t="shared" si="5"/>
        <v>0</v>
      </c>
      <c r="AY42" s="51">
        <f t="shared" si="8"/>
        <v>3</v>
      </c>
      <c r="AZ42" s="52">
        <f t="shared" si="6"/>
        <v>3</v>
      </c>
      <c r="BA42" s="53"/>
    </row>
    <row r="43" spans="2:53" ht="34.5" x14ac:dyDescent="0.35">
      <c r="B43" s="47">
        <f t="shared" si="7"/>
        <v>39</v>
      </c>
      <c r="C43" s="104" t="s">
        <v>256</v>
      </c>
      <c r="D43" s="106" t="s">
        <v>253</v>
      </c>
      <c r="E43" s="118">
        <v>3</v>
      </c>
      <c r="F43" s="181">
        <v>4</v>
      </c>
      <c r="G43" s="181">
        <v>3</v>
      </c>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9"/>
      <c r="AT43" s="50">
        <f t="shared" si="1"/>
        <v>0</v>
      </c>
      <c r="AU43" s="51">
        <f t="shared" si="2"/>
        <v>1</v>
      </c>
      <c r="AV43" s="51">
        <f t="shared" si="3"/>
        <v>2</v>
      </c>
      <c r="AW43" s="51">
        <f t="shared" si="4"/>
        <v>0</v>
      </c>
      <c r="AX43" s="51">
        <f t="shared" si="5"/>
        <v>0</v>
      </c>
      <c r="AY43" s="51">
        <f t="shared" si="8"/>
        <v>3</v>
      </c>
      <c r="AZ43" s="52">
        <f t="shared" si="6"/>
        <v>3</v>
      </c>
      <c r="BA43" s="53"/>
    </row>
    <row r="44" spans="2:53" ht="34.5" x14ac:dyDescent="0.35">
      <c r="B44" s="47">
        <f t="shared" si="7"/>
        <v>40</v>
      </c>
      <c r="C44" s="104" t="s">
        <v>262</v>
      </c>
      <c r="D44" s="106" t="s">
        <v>258</v>
      </c>
      <c r="E44" s="119">
        <v>4</v>
      </c>
      <c r="F44" s="181">
        <v>5</v>
      </c>
      <c r="G44" s="181">
        <v>4</v>
      </c>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9"/>
      <c r="AT44" s="50">
        <f t="shared" si="1"/>
        <v>1</v>
      </c>
      <c r="AU44" s="51">
        <f t="shared" si="2"/>
        <v>2</v>
      </c>
      <c r="AV44" s="51">
        <f t="shared" si="3"/>
        <v>0</v>
      </c>
      <c r="AW44" s="51">
        <f t="shared" si="4"/>
        <v>0</v>
      </c>
      <c r="AX44" s="51">
        <f t="shared" si="5"/>
        <v>0</v>
      </c>
      <c r="AY44" s="51">
        <f t="shared" si="8"/>
        <v>3</v>
      </c>
      <c r="AZ44" s="52">
        <f t="shared" si="6"/>
        <v>4</v>
      </c>
      <c r="BA44" s="53"/>
    </row>
    <row r="45" spans="2:53" ht="46" x14ac:dyDescent="0.35">
      <c r="B45" s="47">
        <f t="shared" si="7"/>
        <v>41</v>
      </c>
      <c r="C45" s="104" t="s">
        <v>263</v>
      </c>
      <c r="D45" s="106" t="s">
        <v>259</v>
      </c>
      <c r="E45" s="119">
        <v>2</v>
      </c>
      <c r="F45" s="181">
        <v>3</v>
      </c>
      <c r="G45" s="181">
        <v>3</v>
      </c>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9"/>
      <c r="AT45" s="50">
        <f t="shared" si="1"/>
        <v>0</v>
      </c>
      <c r="AU45" s="51">
        <f t="shared" si="2"/>
        <v>0</v>
      </c>
      <c r="AV45" s="51">
        <f t="shared" si="3"/>
        <v>2</v>
      </c>
      <c r="AW45" s="51">
        <f t="shared" si="4"/>
        <v>1</v>
      </c>
      <c r="AX45" s="51">
        <f t="shared" si="5"/>
        <v>0</v>
      </c>
      <c r="AY45" s="51">
        <f t="shared" si="8"/>
        <v>3</v>
      </c>
      <c r="AZ45" s="52">
        <f t="shared" si="6"/>
        <v>3</v>
      </c>
      <c r="BA45" s="53"/>
    </row>
    <row r="46" spans="2:53" ht="46" x14ac:dyDescent="0.35">
      <c r="B46" s="47">
        <f t="shared" si="7"/>
        <v>42</v>
      </c>
      <c r="C46" s="104" t="s">
        <v>264</v>
      </c>
      <c r="D46" s="106" t="s">
        <v>260</v>
      </c>
      <c r="E46" s="119">
        <v>3</v>
      </c>
      <c r="F46" s="181">
        <v>3</v>
      </c>
      <c r="G46" s="181">
        <v>3</v>
      </c>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9"/>
      <c r="AT46" s="50">
        <f t="shared" si="1"/>
        <v>0</v>
      </c>
      <c r="AU46" s="51">
        <f t="shared" si="2"/>
        <v>0</v>
      </c>
      <c r="AV46" s="51">
        <f t="shared" si="3"/>
        <v>3</v>
      </c>
      <c r="AW46" s="51">
        <f t="shared" si="4"/>
        <v>0</v>
      </c>
      <c r="AX46" s="51">
        <f t="shared" si="5"/>
        <v>0</v>
      </c>
      <c r="AY46" s="51">
        <f t="shared" si="8"/>
        <v>3</v>
      </c>
      <c r="AZ46" s="52">
        <f t="shared" si="6"/>
        <v>3</v>
      </c>
      <c r="BA46" s="53"/>
    </row>
    <row r="47" spans="2:53" ht="34.5" x14ac:dyDescent="0.35">
      <c r="B47" s="47">
        <f t="shared" si="7"/>
        <v>43</v>
      </c>
      <c r="C47" s="104" t="s">
        <v>268</v>
      </c>
      <c r="D47" s="106" t="s">
        <v>269</v>
      </c>
      <c r="E47" s="119">
        <v>5</v>
      </c>
      <c r="F47" s="181">
        <v>5</v>
      </c>
      <c r="G47" s="181">
        <v>5</v>
      </c>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9"/>
      <c r="AT47" s="50">
        <f t="shared" si="1"/>
        <v>3</v>
      </c>
      <c r="AU47" s="51">
        <f t="shared" si="2"/>
        <v>0</v>
      </c>
      <c r="AV47" s="51">
        <f t="shared" si="3"/>
        <v>0</v>
      </c>
      <c r="AW47" s="51">
        <f t="shared" si="4"/>
        <v>0</v>
      </c>
      <c r="AX47" s="51">
        <f t="shared" si="5"/>
        <v>0</v>
      </c>
      <c r="AY47" s="51">
        <f t="shared" si="8"/>
        <v>3</v>
      </c>
      <c r="AZ47" s="52">
        <f t="shared" si="6"/>
        <v>5</v>
      </c>
      <c r="BA47" s="53"/>
    </row>
    <row r="48" spans="2:53" ht="34.5" x14ac:dyDescent="0.35">
      <c r="B48" s="47">
        <f t="shared" si="7"/>
        <v>44</v>
      </c>
      <c r="C48" s="104" t="s">
        <v>270</v>
      </c>
      <c r="D48" s="106" t="s">
        <v>272</v>
      </c>
      <c r="E48" s="119">
        <v>4</v>
      </c>
      <c r="F48" s="181">
        <v>4</v>
      </c>
      <c r="G48" s="181">
        <v>4</v>
      </c>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9"/>
      <c r="AT48" s="50">
        <f t="shared" si="1"/>
        <v>0</v>
      </c>
      <c r="AU48" s="51">
        <f t="shared" si="2"/>
        <v>3</v>
      </c>
      <c r="AV48" s="51">
        <f t="shared" si="3"/>
        <v>0</v>
      </c>
      <c r="AW48" s="51">
        <f t="shared" si="4"/>
        <v>0</v>
      </c>
      <c r="AX48" s="51">
        <f t="shared" si="5"/>
        <v>0</v>
      </c>
      <c r="AY48" s="51">
        <f t="shared" si="8"/>
        <v>3</v>
      </c>
      <c r="AZ48" s="52">
        <f t="shared" si="6"/>
        <v>4</v>
      </c>
      <c r="BA48" s="53"/>
    </row>
    <row r="49" spans="2:53" ht="34.5" x14ac:dyDescent="0.35">
      <c r="B49" s="47">
        <f t="shared" si="7"/>
        <v>45</v>
      </c>
      <c r="C49" s="104" t="s">
        <v>271</v>
      </c>
      <c r="D49" s="106" t="s">
        <v>274</v>
      </c>
      <c r="E49" s="119">
        <v>4</v>
      </c>
      <c r="F49" s="181">
        <v>5</v>
      </c>
      <c r="G49" s="181">
        <v>5</v>
      </c>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9"/>
      <c r="AT49" s="50">
        <f t="shared" si="1"/>
        <v>2</v>
      </c>
      <c r="AU49" s="51">
        <f t="shared" si="2"/>
        <v>1</v>
      </c>
      <c r="AV49" s="51">
        <f t="shared" si="3"/>
        <v>0</v>
      </c>
      <c r="AW49" s="51">
        <f t="shared" si="4"/>
        <v>0</v>
      </c>
      <c r="AX49" s="51">
        <f t="shared" si="5"/>
        <v>0</v>
      </c>
      <c r="AY49" s="51">
        <f t="shared" si="8"/>
        <v>3</v>
      </c>
      <c r="AZ49" s="52">
        <f t="shared" si="6"/>
        <v>5</v>
      </c>
      <c r="BA49" s="53"/>
    </row>
    <row r="50" spans="2:53" ht="23" x14ac:dyDescent="0.35">
      <c r="B50" s="47">
        <f t="shared" si="7"/>
        <v>46</v>
      </c>
      <c r="C50" s="104" t="s">
        <v>278</v>
      </c>
      <c r="D50" s="106" t="s">
        <v>282</v>
      </c>
      <c r="E50" s="118">
        <v>3</v>
      </c>
      <c r="F50" s="181">
        <v>2</v>
      </c>
      <c r="G50" s="181">
        <v>3</v>
      </c>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9"/>
      <c r="AT50" s="50">
        <f t="shared" si="1"/>
        <v>0</v>
      </c>
      <c r="AU50" s="51">
        <f t="shared" si="2"/>
        <v>0</v>
      </c>
      <c r="AV50" s="51">
        <f t="shared" si="3"/>
        <v>2</v>
      </c>
      <c r="AW50" s="51">
        <f t="shared" si="4"/>
        <v>1</v>
      </c>
      <c r="AX50" s="51">
        <f t="shared" si="5"/>
        <v>0</v>
      </c>
      <c r="AY50" s="51">
        <f t="shared" si="8"/>
        <v>3</v>
      </c>
      <c r="AZ50" s="52">
        <f t="shared" si="6"/>
        <v>3</v>
      </c>
      <c r="BA50" s="53"/>
    </row>
    <row r="51" spans="2:53" ht="46" x14ac:dyDescent="0.35">
      <c r="B51" s="47">
        <f t="shared" si="7"/>
        <v>47</v>
      </c>
      <c r="C51" s="104" t="s">
        <v>279</v>
      </c>
      <c r="D51" s="106" t="s">
        <v>281</v>
      </c>
      <c r="E51" s="118">
        <v>4</v>
      </c>
      <c r="F51" s="181">
        <v>3</v>
      </c>
      <c r="G51" s="181">
        <v>4</v>
      </c>
      <c r="H51" s="48"/>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9"/>
      <c r="AT51" s="50">
        <f t="shared" si="1"/>
        <v>0</v>
      </c>
      <c r="AU51" s="51">
        <f t="shared" si="2"/>
        <v>2</v>
      </c>
      <c r="AV51" s="51">
        <f t="shared" si="3"/>
        <v>1</v>
      </c>
      <c r="AW51" s="51">
        <f t="shared" si="4"/>
        <v>0</v>
      </c>
      <c r="AX51" s="51">
        <f t="shared" si="5"/>
        <v>0</v>
      </c>
      <c r="AY51" s="51">
        <f t="shared" si="8"/>
        <v>3</v>
      </c>
      <c r="AZ51" s="52">
        <f t="shared" si="6"/>
        <v>4</v>
      </c>
      <c r="BA51" s="53"/>
    </row>
    <row r="52" spans="2:53" ht="23" x14ac:dyDescent="0.35">
      <c r="B52" s="47">
        <f t="shared" si="7"/>
        <v>48</v>
      </c>
      <c r="C52" s="104" t="s">
        <v>280</v>
      </c>
      <c r="D52" s="106" t="s">
        <v>283</v>
      </c>
      <c r="E52" s="118">
        <v>3</v>
      </c>
      <c r="F52" s="181">
        <v>2</v>
      </c>
      <c r="G52" s="181">
        <v>3</v>
      </c>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9"/>
      <c r="AT52" s="50">
        <f t="shared" si="1"/>
        <v>0</v>
      </c>
      <c r="AU52" s="51">
        <f t="shared" si="2"/>
        <v>0</v>
      </c>
      <c r="AV52" s="51">
        <f t="shared" si="3"/>
        <v>2</v>
      </c>
      <c r="AW52" s="51">
        <f t="shared" si="4"/>
        <v>1</v>
      </c>
      <c r="AX52" s="51">
        <f t="shared" si="5"/>
        <v>0</v>
      </c>
      <c r="AY52" s="51">
        <f t="shared" si="8"/>
        <v>3</v>
      </c>
      <c r="AZ52" s="52">
        <f t="shared" si="6"/>
        <v>3</v>
      </c>
      <c r="BA52" s="53"/>
    </row>
    <row r="53" spans="2:53" ht="34.5" x14ac:dyDescent="0.35">
      <c r="B53" s="47">
        <f t="shared" si="7"/>
        <v>49</v>
      </c>
      <c r="C53" s="104" t="s">
        <v>284</v>
      </c>
      <c r="D53" s="106" t="s">
        <v>285</v>
      </c>
      <c r="E53" s="118">
        <v>4</v>
      </c>
      <c r="F53" s="181">
        <v>3</v>
      </c>
      <c r="G53" s="181">
        <v>4</v>
      </c>
      <c r="H53" s="4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9"/>
      <c r="AT53" s="50">
        <f t="shared" si="1"/>
        <v>0</v>
      </c>
      <c r="AU53" s="51">
        <f t="shared" si="2"/>
        <v>2</v>
      </c>
      <c r="AV53" s="51">
        <f t="shared" si="3"/>
        <v>1</v>
      </c>
      <c r="AW53" s="51">
        <f t="shared" si="4"/>
        <v>0</v>
      </c>
      <c r="AX53" s="51">
        <f t="shared" si="5"/>
        <v>0</v>
      </c>
      <c r="AY53" s="51">
        <f t="shared" si="8"/>
        <v>3</v>
      </c>
      <c r="AZ53" s="52">
        <f t="shared" si="6"/>
        <v>4</v>
      </c>
      <c r="BA53" s="53"/>
    </row>
    <row r="54" spans="2:53" ht="34.5" x14ac:dyDescent="0.35">
      <c r="B54" s="47">
        <f t="shared" si="7"/>
        <v>50</v>
      </c>
      <c r="C54" s="104" t="s">
        <v>292</v>
      </c>
      <c r="D54" s="106" t="s">
        <v>288</v>
      </c>
      <c r="E54" s="118">
        <v>3</v>
      </c>
      <c r="F54" s="181">
        <v>3</v>
      </c>
      <c r="G54" s="181">
        <v>3</v>
      </c>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9"/>
      <c r="AT54" s="50">
        <f t="shared" si="1"/>
        <v>0</v>
      </c>
      <c r="AU54" s="51">
        <f t="shared" si="2"/>
        <v>0</v>
      </c>
      <c r="AV54" s="51">
        <f t="shared" si="3"/>
        <v>3</v>
      </c>
      <c r="AW54" s="51">
        <f t="shared" si="4"/>
        <v>0</v>
      </c>
      <c r="AX54" s="51">
        <f t="shared" si="5"/>
        <v>0</v>
      </c>
      <c r="AY54" s="51">
        <f t="shared" si="8"/>
        <v>3</v>
      </c>
      <c r="AZ54" s="52">
        <f t="shared" si="6"/>
        <v>3</v>
      </c>
      <c r="BA54" s="53"/>
    </row>
    <row r="55" spans="2:53" ht="46" x14ac:dyDescent="0.35">
      <c r="B55" s="47">
        <f t="shared" si="7"/>
        <v>51</v>
      </c>
      <c r="C55" s="104" t="s">
        <v>293</v>
      </c>
      <c r="D55" s="106" t="s">
        <v>289</v>
      </c>
      <c r="E55" s="118">
        <v>4</v>
      </c>
      <c r="F55" s="181">
        <v>3</v>
      </c>
      <c r="G55" s="181">
        <v>3</v>
      </c>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9"/>
      <c r="AT55" s="50">
        <f t="shared" si="1"/>
        <v>0</v>
      </c>
      <c r="AU55" s="51">
        <f t="shared" si="2"/>
        <v>1</v>
      </c>
      <c r="AV55" s="51">
        <f t="shared" si="3"/>
        <v>2</v>
      </c>
      <c r="AW55" s="51">
        <f t="shared" si="4"/>
        <v>0</v>
      </c>
      <c r="AX55" s="51">
        <f t="shared" si="5"/>
        <v>0</v>
      </c>
      <c r="AY55" s="51">
        <f t="shared" si="8"/>
        <v>3</v>
      </c>
      <c r="AZ55" s="52">
        <f t="shared" si="6"/>
        <v>3</v>
      </c>
      <c r="BA55" s="53"/>
    </row>
    <row r="56" spans="2:53" ht="34.5" x14ac:dyDescent="0.35">
      <c r="B56" s="47">
        <f t="shared" si="7"/>
        <v>52</v>
      </c>
      <c r="C56" s="104" t="s">
        <v>294</v>
      </c>
      <c r="D56" s="106" t="s">
        <v>290</v>
      </c>
      <c r="E56" s="118">
        <v>4</v>
      </c>
      <c r="F56" s="181">
        <v>4</v>
      </c>
      <c r="G56" s="181">
        <v>3</v>
      </c>
      <c r="H56" s="48"/>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9"/>
      <c r="AT56" s="50">
        <f t="shared" si="1"/>
        <v>0</v>
      </c>
      <c r="AU56" s="51">
        <f t="shared" si="2"/>
        <v>2</v>
      </c>
      <c r="AV56" s="51">
        <f t="shared" si="3"/>
        <v>1</v>
      </c>
      <c r="AW56" s="51">
        <f t="shared" si="4"/>
        <v>0</v>
      </c>
      <c r="AX56" s="51">
        <f t="shared" si="5"/>
        <v>0</v>
      </c>
      <c r="AY56" s="51">
        <f t="shared" si="8"/>
        <v>3</v>
      </c>
      <c r="AZ56" s="52">
        <f t="shared" si="6"/>
        <v>4</v>
      </c>
      <c r="BA56" s="53"/>
    </row>
    <row r="57" spans="2:53" ht="23" x14ac:dyDescent="0.35">
      <c r="B57" s="47">
        <f t="shared" si="7"/>
        <v>53</v>
      </c>
      <c r="C57" s="104" t="s">
        <v>295</v>
      </c>
      <c r="D57" s="106" t="s">
        <v>291</v>
      </c>
      <c r="E57" s="118">
        <v>2</v>
      </c>
      <c r="F57" s="181">
        <v>3</v>
      </c>
      <c r="G57" s="181">
        <v>3</v>
      </c>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9"/>
      <c r="AT57" s="50">
        <f t="shared" si="1"/>
        <v>0</v>
      </c>
      <c r="AU57" s="51">
        <f t="shared" si="2"/>
        <v>0</v>
      </c>
      <c r="AV57" s="51">
        <f t="shared" si="3"/>
        <v>2</v>
      </c>
      <c r="AW57" s="51">
        <f t="shared" si="4"/>
        <v>1</v>
      </c>
      <c r="AX57" s="51">
        <f t="shared" si="5"/>
        <v>0</v>
      </c>
      <c r="AY57" s="51">
        <f t="shared" si="8"/>
        <v>3</v>
      </c>
      <c r="AZ57" s="52">
        <f t="shared" si="6"/>
        <v>3</v>
      </c>
      <c r="BA57" s="53"/>
    </row>
    <row r="58" spans="2:53" ht="34.5" x14ac:dyDescent="0.35">
      <c r="B58" s="47">
        <f t="shared" si="7"/>
        <v>54</v>
      </c>
      <c r="C58" s="104" t="s">
        <v>297</v>
      </c>
      <c r="D58" s="106" t="s">
        <v>296</v>
      </c>
      <c r="E58" s="118">
        <v>2</v>
      </c>
      <c r="F58" s="181">
        <v>3</v>
      </c>
      <c r="G58" s="181">
        <v>3</v>
      </c>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48"/>
      <c r="AM58" s="48"/>
      <c r="AN58" s="48"/>
      <c r="AO58" s="48"/>
      <c r="AP58" s="48"/>
      <c r="AQ58" s="48"/>
      <c r="AR58" s="49"/>
      <c r="AT58" s="50">
        <f t="shared" si="1"/>
        <v>0</v>
      </c>
      <c r="AU58" s="51">
        <f t="shared" si="2"/>
        <v>0</v>
      </c>
      <c r="AV58" s="51">
        <f t="shared" si="3"/>
        <v>2</v>
      </c>
      <c r="AW58" s="51">
        <f t="shared" si="4"/>
        <v>1</v>
      </c>
      <c r="AX58" s="51">
        <f t="shared" si="5"/>
        <v>0</v>
      </c>
      <c r="AY58" s="51">
        <f t="shared" si="8"/>
        <v>3</v>
      </c>
      <c r="AZ58" s="52">
        <f t="shared" si="6"/>
        <v>3</v>
      </c>
      <c r="BA58" s="53"/>
    </row>
    <row r="59" spans="2:53" ht="46" x14ac:dyDescent="0.35">
      <c r="B59" s="47">
        <f t="shared" si="7"/>
        <v>55</v>
      </c>
      <c r="C59" s="104" t="s">
        <v>300</v>
      </c>
      <c r="D59" s="106" t="s">
        <v>303</v>
      </c>
      <c r="E59" s="118">
        <v>5</v>
      </c>
      <c r="F59" s="181">
        <v>5</v>
      </c>
      <c r="G59" s="181">
        <v>5</v>
      </c>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9"/>
      <c r="AT59" s="50">
        <f t="shared" si="1"/>
        <v>3</v>
      </c>
      <c r="AU59" s="51">
        <f t="shared" si="2"/>
        <v>0</v>
      </c>
      <c r="AV59" s="51">
        <f t="shared" si="3"/>
        <v>0</v>
      </c>
      <c r="AW59" s="51">
        <f t="shared" si="4"/>
        <v>0</v>
      </c>
      <c r="AX59" s="51">
        <f t="shared" si="5"/>
        <v>0</v>
      </c>
      <c r="AY59" s="51">
        <f t="shared" si="8"/>
        <v>3</v>
      </c>
      <c r="AZ59" s="52">
        <f t="shared" si="6"/>
        <v>5</v>
      </c>
      <c r="BA59" s="53"/>
    </row>
    <row r="60" spans="2:53" ht="34.5" x14ac:dyDescent="0.35">
      <c r="B60" s="47">
        <f t="shared" si="7"/>
        <v>56</v>
      </c>
      <c r="C60" s="104" t="s">
        <v>301</v>
      </c>
      <c r="D60" s="106" t="s">
        <v>302</v>
      </c>
      <c r="E60" s="118">
        <v>1</v>
      </c>
      <c r="F60" s="181">
        <v>2</v>
      </c>
      <c r="G60" s="181">
        <v>2</v>
      </c>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9"/>
      <c r="AT60" s="50">
        <f t="shared" si="1"/>
        <v>0</v>
      </c>
      <c r="AU60" s="51">
        <f t="shared" si="2"/>
        <v>0</v>
      </c>
      <c r="AV60" s="51">
        <f t="shared" si="3"/>
        <v>0</v>
      </c>
      <c r="AW60" s="51">
        <f t="shared" si="4"/>
        <v>2</v>
      </c>
      <c r="AX60" s="51">
        <f t="shared" si="5"/>
        <v>1</v>
      </c>
      <c r="AY60" s="51">
        <f t="shared" si="8"/>
        <v>3</v>
      </c>
      <c r="AZ60" s="52">
        <f t="shared" si="6"/>
        <v>2</v>
      </c>
      <c r="BA60" s="53"/>
    </row>
    <row r="61" spans="2:53" ht="46" x14ac:dyDescent="0.35">
      <c r="B61" s="47">
        <f t="shared" si="7"/>
        <v>57</v>
      </c>
      <c r="C61" s="104" t="s">
        <v>306</v>
      </c>
      <c r="D61" s="106" t="s">
        <v>307</v>
      </c>
      <c r="E61" s="118">
        <v>5</v>
      </c>
      <c r="F61" s="181">
        <v>4</v>
      </c>
      <c r="G61" s="181">
        <v>5</v>
      </c>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9"/>
      <c r="AT61" s="50">
        <f t="shared" si="1"/>
        <v>2</v>
      </c>
      <c r="AU61" s="51">
        <f t="shared" si="2"/>
        <v>1</v>
      </c>
      <c r="AV61" s="51">
        <f t="shared" si="3"/>
        <v>0</v>
      </c>
      <c r="AW61" s="51">
        <f t="shared" si="4"/>
        <v>0</v>
      </c>
      <c r="AX61" s="51">
        <f t="shared" si="5"/>
        <v>0</v>
      </c>
      <c r="AY61" s="51">
        <f t="shared" si="8"/>
        <v>3</v>
      </c>
      <c r="AZ61" s="52">
        <f t="shared" si="6"/>
        <v>5</v>
      </c>
      <c r="BA61" s="53"/>
    </row>
    <row r="62" spans="2:53" ht="57.5" x14ac:dyDescent="0.35">
      <c r="B62" s="47">
        <f t="shared" si="7"/>
        <v>58</v>
      </c>
      <c r="C62" s="104" t="s">
        <v>312</v>
      </c>
      <c r="D62" s="106" t="s">
        <v>311</v>
      </c>
      <c r="E62" s="118">
        <v>4</v>
      </c>
      <c r="F62" s="181">
        <v>3</v>
      </c>
      <c r="G62" s="181">
        <v>3</v>
      </c>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9"/>
      <c r="AT62" s="50">
        <f t="shared" si="1"/>
        <v>0</v>
      </c>
      <c r="AU62" s="51">
        <f t="shared" si="2"/>
        <v>1</v>
      </c>
      <c r="AV62" s="51">
        <f t="shared" si="3"/>
        <v>2</v>
      </c>
      <c r="AW62" s="51">
        <f t="shared" si="4"/>
        <v>0</v>
      </c>
      <c r="AX62" s="51">
        <f t="shared" si="5"/>
        <v>0</v>
      </c>
      <c r="AY62" s="51">
        <f t="shared" si="8"/>
        <v>3</v>
      </c>
      <c r="AZ62" s="52">
        <f t="shared" si="6"/>
        <v>3</v>
      </c>
      <c r="BA62" s="53"/>
    </row>
    <row r="63" spans="2:53" ht="23" x14ac:dyDescent="0.35">
      <c r="B63" s="47">
        <f t="shared" si="7"/>
        <v>59</v>
      </c>
      <c r="C63" s="104" t="s">
        <v>313</v>
      </c>
      <c r="D63" s="106" t="s">
        <v>314</v>
      </c>
      <c r="E63" s="118">
        <v>3</v>
      </c>
      <c r="F63" s="181">
        <v>3</v>
      </c>
      <c r="G63" s="181">
        <v>3</v>
      </c>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9"/>
      <c r="AT63" s="50">
        <f t="shared" si="1"/>
        <v>0</v>
      </c>
      <c r="AU63" s="51">
        <f t="shared" si="2"/>
        <v>0</v>
      </c>
      <c r="AV63" s="51">
        <f t="shared" si="3"/>
        <v>3</v>
      </c>
      <c r="AW63" s="51">
        <f t="shared" si="4"/>
        <v>0</v>
      </c>
      <c r="AX63" s="51">
        <f t="shared" si="5"/>
        <v>0</v>
      </c>
      <c r="AY63" s="51">
        <f t="shared" si="8"/>
        <v>3</v>
      </c>
      <c r="AZ63" s="52">
        <f t="shared" si="6"/>
        <v>3</v>
      </c>
      <c r="BA63" s="53"/>
    </row>
    <row r="64" spans="2:53" ht="46" x14ac:dyDescent="0.35">
      <c r="B64" s="47">
        <f t="shared" si="7"/>
        <v>60</v>
      </c>
      <c r="C64" s="104" t="s">
        <v>316</v>
      </c>
      <c r="D64" s="106" t="s">
        <v>315</v>
      </c>
      <c r="E64" s="118">
        <v>3</v>
      </c>
      <c r="F64" s="181">
        <v>3</v>
      </c>
      <c r="G64" s="181">
        <v>3</v>
      </c>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9"/>
      <c r="AT64" s="50">
        <f t="shared" si="1"/>
        <v>0</v>
      </c>
      <c r="AU64" s="51">
        <f t="shared" si="2"/>
        <v>0</v>
      </c>
      <c r="AV64" s="51">
        <f t="shared" si="3"/>
        <v>3</v>
      </c>
      <c r="AW64" s="51">
        <f t="shared" si="4"/>
        <v>0</v>
      </c>
      <c r="AX64" s="51">
        <f t="shared" si="5"/>
        <v>0</v>
      </c>
      <c r="AY64" s="51">
        <f t="shared" si="8"/>
        <v>3</v>
      </c>
      <c r="AZ64" s="52">
        <f t="shared" si="6"/>
        <v>3</v>
      </c>
      <c r="BA64" s="53"/>
    </row>
    <row r="65" spans="2:53" ht="23" x14ac:dyDescent="0.35">
      <c r="B65" s="47">
        <f t="shared" si="7"/>
        <v>61</v>
      </c>
      <c r="C65" s="104" t="s">
        <v>319</v>
      </c>
      <c r="D65" s="106" t="s">
        <v>320</v>
      </c>
      <c r="E65" s="118">
        <v>4</v>
      </c>
      <c r="F65" s="181">
        <v>4</v>
      </c>
      <c r="G65" s="181">
        <v>4</v>
      </c>
      <c r="H65" s="48"/>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9"/>
      <c r="AT65" s="50">
        <f t="shared" si="1"/>
        <v>0</v>
      </c>
      <c r="AU65" s="51">
        <f t="shared" si="2"/>
        <v>3</v>
      </c>
      <c r="AV65" s="51">
        <f t="shared" si="3"/>
        <v>0</v>
      </c>
      <c r="AW65" s="51">
        <f t="shared" si="4"/>
        <v>0</v>
      </c>
      <c r="AX65" s="51">
        <f t="shared" si="5"/>
        <v>0</v>
      </c>
      <c r="AY65" s="51">
        <f t="shared" si="8"/>
        <v>3</v>
      </c>
      <c r="AZ65" s="52">
        <f t="shared" si="6"/>
        <v>4</v>
      </c>
      <c r="BA65" s="53"/>
    </row>
    <row r="66" spans="2:53" ht="23" x14ac:dyDescent="0.35">
      <c r="B66" s="47">
        <f t="shared" si="7"/>
        <v>62</v>
      </c>
      <c r="C66" s="104" t="s">
        <v>322</v>
      </c>
      <c r="D66" s="106" t="s">
        <v>321</v>
      </c>
      <c r="E66" s="118">
        <v>2</v>
      </c>
      <c r="F66" s="181">
        <v>2</v>
      </c>
      <c r="G66" s="181">
        <v>1</v>
      </c>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9"/>
      <c r="AT66" s="50">
        <f t="shared" si="1"/>
        <v>0</v>
      </c>
      <c r="AU66" s="51">
        <f t="shared" si="2"/>
        <v>0</v>
      </c>
      <c r="AV66" s="51">
        <f t="shared" si="3"/>
        <v>0</v>
      </c>
      <c r="AW66" s="51">
        <f t="shared" si="4"/>
        <v>2</v>
      </c>
      <c r="AX66" s="51">
        <f t="shared" si="5"/>
        <v>1</v>
      </c>
      <c r="AY66" s="51">
        <f t="shared" si="8"/>
        <v>3</v>
      </c>
      <c r="AZ66" s="52">
        <f t="shared" si="6"/>
        <v>2</v>
      </c>
      <c r="BA66" s="53"/>
    </row>
    <row r="67" spans="2:53" ht="34.5" x14ac:dyDescent="0.35">
      <c r="B67" s="47">
        <f t="shared" si="7"/>
        <v>63</v>
      </c>
      <c r="C67" s="104" t="s">
        <v>325</v>
      </c>
      <c r="D67" s="106" t="s">
        <v>328</v>
      </c>
      <c r="E67" s="118">
        <v>3</v>
      </c>
      <c r="F67" s="181">
        <v>3</v>
      </c>
      <c r="G67" s="181">
        <v>3</v>
      </c>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9"/>
      <c r="AT67" s="50">
        <f t="shared" si="1"/>
        <v>0</v>
      </c>
      <c r="AU67" s="51">
        <f t="shared" si="2"/>
        <v>0</v>
      </c>
      <c r="AV67" s="51">
        <f t="shared" si="3"/>
        <v>3</v>
      </c>
      <c r="AW67" s="51">
        <f t="shared" si="4"/>
        <v>0</v>
      </c>
      <c r="AX67" s="51">
        <f t="shared" si="5"/>
        <v>0</v>
      </c>
      <c r="AY67" s="51">
        <f t="shared" si="8"/>
        <v>3</v>
      </c>
      <c r="AZ67" s="52">
        <f t="shared" si="6"/>
        <v>3</v>
      </c>
      <c r="BA67" s="53"/>
    </row>
    <row r="68" spans="2:53" ht="34.5" x14ac:dyDescent="0.35">
      <c r="B68" s="47">
        <f t="shared" si="7"/>
        <v>64</v>
      </c>
      <c r="C68" s="104" t="s">
        <v>326</v>
      </c>
      <c r="D68" s="106" t="s">
        <v>329</v>
      </c>
      <c r="E68" s="118">
        <v>3</v>
      </c>
      <c r="F68" s="181">
        <v>4</v>
      </c>
      <c r="G68" s="181">
        <v>3</v>
      </c>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9"/>
      <c r="AT68" s="50">
        <f t="shared" si="1"/>
        <v>0</v>
      </c>
      <c r="AU68" s="51">
        <f t="shared" si="2"/>
        <v>1</v>
      </c>
      <c r="AV68" s="51">
        <f t="shared" si="3"/>
        <v>2</v>
      </c>
      <c r="AW68" s="51">
        <f t="shared" si="4"/>
        <v>0</v>
      </c>
      <c r="AX68" s="51">
        <f t="shared" si="5"/>
        <v>0</v>
      </c>
      <c r="AY68" s="51">
        <f t="shared" si="8"/>
        <v>3</v>
      </c>
      <c r="AZ68" s="52">
        <f t="shared" si="6"/>
        <v>3</v>
      </c>
      <c r="BA68" s="53"/>
    </row>
    <row r="69" spans="2:53" ht="35" thickBot="1" x14ac:dyDescent="0.4">
      <c r="B69" s="54">
        <v>65</v>
      </c>
      <c r="C69" s="135" t="s">
        <v>327</v>
      </c>
      <c r="D69" s="136" t="s">
        <v>330</v>
      </c>
      <c r="E69" s="148">
        <v>2</v>
      </c>
      <c r="F69" s="182">
        <v>4</v>
      </c>
      <c r="G69" s="182">
        <v>3</v>
      </c>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7"/>
      <c r="AT69" s="58">
        <f t="shared" si="1"/>
        <v>0</v>
      </c>
      <c r="AU69" s="55">
        <f t="shared" si="2"/>
        <v>1</v>
      </c>
      <c r="AV69" s="55">
        <f t="shared" si="3"/>
        <v>1</v>
      </c>
      <c r="AW69" s="55">
        <f t="shared" si="4"/>
        <v>1</v>
      </c>
      <c r="AX69" s="55">
        <f t="shared" si="5"/>
        <v>0</v>
      </c>
      <c r="AY69" s="55">
        <f t="shared" si="8"/>
        <v>3</v>
      </c>
      <c r="AZ69" s="59">
        <f t="shared" si="6"/>
        <v>3</v>
      </c>
      <c r="BA69" s="53"/>
    </row>
    <row r="70" spans="2:53" x14ac:dyDescent="0.35">
      <c r="B70" s="60"/>
      <c r="C70" s="61"/>
      <c r="D70" s="61"/>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62"/>
      <c r="AP70" s="62"/>
      <c r="AQ70" s="62"/>
      <c r="AR70" s="62"/>
      <c r="AT70" s="61"/>
      <c r="AU70" s="61"/>
      <c r="AV70" s="61"/>
      <c r="AW70" s="61"/>
      <c r="AX70" s="61"/>
      <c r="AY70" s="61"/>
      <c r="AZ70" s="61"/>
      <c r="BA70" s="53"/>
    </row>
    <row r="71" spans="2:53" ht="15" thickBot="1" x14ac:dyDescent="0.4"/>
    <row r="72" spans="2:53" ht="24" customHeight="1" thickBot="1" x14ac:dyDescent="0.4">
      <c r="B72" s="291" t="s">
        <v>132</v>
      </c>
      <c r="C72" s="292"/>
      <c r="D72" s="292"/>
      <c r="E72" s="292"/>
      <c r="F72" s="292"/>
      <c r="G72" s="292"/>
      <c r="H72" s="292"/>
      <c r="I72" s="292"/>
      <c r="J72" s="292"/>
      <c r="K72" s="292"/>
      <c r="L72" s="292"/>
      <c r="M72" s="292"/>
      <c r="N72" s="292"/>
      <c r="O72" s="292"/>
      <c r="P72" s="292"/>
      <c r="Q72" s="292"/>
      <c r="R72" s="292"/>
      <c r="S72" s="292"/>
      <c r="T72" s="292"/>
      <c r="U72" s="292"/>
      <c r="V72" s="292"/>
      <c r="W72" s="292"/>
      <c r="X72" s="292"/>
      <c r="Y72" s="292"/>
      <c r="Z72" s="292"/>
      <c r="AA72" s="292"/>
      <c r="AB72" s="292"/>
      <c r="AC72" s="292"/>
      <c r="AD72" s="292"/>
      <c r="AE72" s="292"/>
      <c r="AF72" s="292"/>
      <c r="AG72" s="292"/>
      <c r="AH72" s="292"/>
      <c r="AI72" s="292"/>
      <c r="AJ72" s="292"/>
      <c r="AK72" s="292"/>
      <c r="AL72" s="292"/>
      <c r="AM72" s="292"/>
      <c r="AN72" s="292"/>
      <c r="AO72" s="293"/>
      <c r="AT72" s="294" t="s">
        <v>133</v>
      </c>
      <c r="AU72" s="295"/>
      <c r="AV72" s="295"/>
      <c r="AW72" s="295"/>
      <c r="AX72" s="295"/>
      <c r="AY72" s="295"/>
      <c r="AZ72" s="296"/>
    </row>
    <row r="73" spans="2:53" ht="29" x14ac:dyDescent="0.35">
      <c r="B73" s="41" t="s">
        <v>127</v>
      </c>
      <c r="C73" s="42" t="s">
        <v>128</v>
      </c>
      <c r="D73" s="42" t="s">
        <v>129</v>
      </c>
      <c r="E73" s="42">
        <v>1</v>
      </c>
      <c r="F73" s="42">
        <f>E73+1</f>
        <v>2</v>
      </c>
      <c r="G73" s="42">
        <f t="shared" ref="G73:AP73" si="9">F73+1</f>
        <v>3</v>
      </c>
      <c r="H73" s="42">
        <f t="shared" si="9"/>
        <v>4</v>
      </c>
      <c r="I73" s="42">
        <f t="shared" si="9"/>
        <v>5</v>
      </c>
      <c r="J73" s="42">
        <f t="shared" si="9"/>
        <v>6</v>
      </c>
      <c r="K73" s="42">
        <f t="shared" si="9"/>
        <v>7</v>
      </c>
      <c r="L73" s="42">
        <f t="shared" si="9"/>
        <v>8</v>
      </c>
      <c r="M73" s="42">
        <f t="shared" si="9"/>
        <v>9</v>
      </c>
      <c r="N73" s="42">
        <f t="shared" si="9"/>
        <v>10</v>
      </c>
      <c r="O73" s="42">
        <f t="shared" si="9"/>
        <v>11</v>
      </c>
      <c r="P73" s="42">
        <f t="shared" si="9"/>
        <v>12</v>
      </c>
      <c r="Q73" s="42">
        <f t="shared" si="9"/>
        <v>13</v>
      </c>
      <c r="R73" s="42">
        <f t="shared" si="9"/>
        <v>14</v>
      </c>
      <c r="S73" s="42">
        <f t="shared" si="9"/>
        <v>15</v>
      </c>
      <c r="T73" s="42">
        <f t="shared" si="9"/>
        <v>16</v>
      </c>
      <c r="U73" s="42">
        <f t="shared" si="9"/>
        <v>17</v>
      </c>
      <c r="V73" s="42">
        <f t="shared" si="9"/>
        <v>18</v>
      </c>
      <c r="W73" s="42">
        <f t="shared" si="9"/>
        <v>19</v>
      </c>
      <c r="X73" s="42">
        <f t="shared" si="9"/>
        <v>20</v>
      </c>
      <c r="Y73" s="42">
        <f t="shared" si="9"/>
        <v>21</v>
      </c>
      <c r="Z73" s="42">
        <f t="shared" si="9"/>
        <v>22</v>
      </c>
      <c r="AA73" s="42">
        <f t="shared" si="9"/>
        <v>23</v>
      </c>
      <c r="AB73" s="42">
        <f t="shared" si="9"/>
        <v>24</v>
      </c>
      <c r="AC73" s="42">
        <f t="shared" si="9"/>
        <v>25</v>
      </c>
      <c r="AD73" s="42">
        <f t="shared" si="9"/>
        <v>26</v>
      </c>
      <c r="AE73" s="42">
        <f t="shared" si="9"/>
        <v>27</v>
      </c>
      <c r="AF73" s="42">
        <f t="shared" si="9"/>
        <v>28</v>
      </c>
      <c r="AG73" s="42">
        <f t="shared" si="9"/>
        <v>29</v>
      </c>
      <c r="AH73" s="42">
        <f t="shared" si="9"/>
        <v>30</v>
      </c>
      <c r="AI73" s="42">
        <f t="shared" si="9"/>
        <v>31</v>
      </c>
      <c r="AJ73" s="42">
        <f t="shared" si="9"/>
        <v>32</v>
      </c>
      <c r="AK73" s="42">
        <f t="shared" si="9"/>
        <v>33</v>
      </c>
      <c r="AL73" s="42">
        <f t="shared" si="9"/>
        <v>34</v>
      </c>
      <c r="AM73" s="42">
        <f t="shared" si="9"/>
        <v>35</v>
      </c>
      <c r="AN73" s="42">
        <f t="shared" si="9"/>
        <v>36</v>
      </c>
      <c r="AO73" s="42">
        <f t="shared" si="9"/>
        <v>37</v>
      </c>
      <c r="AP73" s="42">
        <f t="shared" si="9"/>
        <v>38</v>
      </c>
      <c r="AQ73" s="42">
        <f>AP73+1</f>
        <v>39</v>
      </c>
      <c r="AR73" s="43">
        <f>AQ73+1</f>
        <v>40</v>
      </c>
      <c r="AT73" s="44">
        <v>5</v>
      </c>
      <c r="AU73" s="45">
        <v>4</v>
      </c>
      <c r="AV73" s="45">
        <v>3</v>
      </c>
      <c r="AW73" s="45">
        <v>2</v>
      </c>
      <c r="AX73" s="45">
        <v>1</v>
      </c>
      <c r="AY73" s="45" t="s">
        <v>130</v>
      </c>
      <c r="AZ73" s="46" t="s">
        <v>131</v>
      </c>
    </row>
    <row r="74" spans="2:53" ht="34.5" x14ac:dyDescent="0.35">
      <c r="B74" s="47">
        <v>1</v>
      </c>
      <c r="C74" s="104" t="s">
        <v>164</v>
      </c>
      <c r="D74" s="106" t="s">
        <v>176</v>
      </c>
      <c r="E74" s="181">
        <v>1</v>
      </c>
      <c r="F74" s="119">
        <v>1</v>
      </c>
      <c r="G74" s="181">
        <v>1</v>
      </c>
      <c r="H74" s="48"/>
      <c r="I74" s="48"/>
      <c r="J74" s="48"/>
      <c r="K74" s="48"/>
      <c r="L74" s="48"/>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48"/>
      <c r="AN74" s="48"/>
      <c r="AO74" s="48"/>
      <c r="AP74" s="48"/>
      <c r="AQ74" s="48"/>
      <c r="AR74" s="49"/>
      <c r="AT74" s="50">
        <f t="shared" ref="AT74:AT101" si="10">COUNTIF(E74:AR74,"5")</f>
        <v>0</v>
      </c>
      <c r="AU74" s="51">
        <f t="shared" ref="AU74:AU101" si="11">COUNTIF(E74:AR74,"4")</f>
        <v>0</v>
      </c>
      <c r="AV74" s="51">
        <f t="shared" ref="AV74:AV101" si="12">COUNTIF(E74:AR74,"3")</f>
        <v>0</v>
      </c>
      <c r="AW74" s="51">
        <f t="shared" ref="AW74:AW101" si="13">COUNTIF(E74:AR74,"2")</f>
        <v>0</v>
      </c>
      <c r="AX74" s="51">
        <f t="shared" ref="AX74:AX101" si="14">COUNTIF(E74:AR74,"1")</f>
        <v>3</v>
      </c>
      <c r="AY74" s="51">
        <f>SUM(AT74:AX74)</f>
        <v>3</v>
      </c>
      <c r="AZ74" s="52">
        <f t="shared" ref="AZ74:AZ101" si="15">ROUND(SUMPRODUCT($AT$4:$AX$4,AT74:AX74)/AY74,0)</f>
        <v>1</v>
      </c>
      <c r="BA74" s="53"/>
    </row>
    <row r="75" spans="2:53" ht="46" x14ac:dyDescent="0.35">
      <c r="B75" s="47">
        <f>B74+1</f>
        <v>2</v>
      </c>
      <c r="C75" s="104" t="s">
        <v>165</v>
      </c>
      <c r="D75" s="107" t="s">
        <v>175</v>
      </c>
      <c r="E75" s="181">
        <v>2</v>
      </c>
      <c r="F75" s="119">
        <v>1</v>
      </c>
      <c r="G75" s="181">
        <v>1</v>
      </c>
      <c r="H75" s="48"/>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8"/>
      <c r="AI75" s="48"/>
      <c r="AJ75" s="48"/>
      <c r="AK75" s="48"/>
      <c r="AL75" s="48"/>
      <c r="AM75" s="48"/>
      <c r="AN75" s="48"/>
      <c r="AO75" s="48"/>
      <c r="AP75" s="48"/>
      <c r="AQ75" s="48"/>
      <c r="AR75" s="49"/>
      <c r="AT75" s="50">
        <f t="shared" si="10"/>
        <v>0</v>
      </c>
      <c r="AU75" s="51">
        <f t="shared" si="11"/>
        <v>0</v>
      </c>
      <c r="AV75" s="51">
        <f t="shared" si="12"/>
        <v>0</v>
      </c>
      <c r="AW75" s="51">
        <f t="shared" si="13"/>
        <v>1</v>
      </c>
      <c r="AX75" s="51">
        <f t="shared" si="14"/>
        <v>2</v>
      </c>
      <c r="AY75" s="51">
        <f t="shared" ref="AY75:AY101" si="16">SUM(AT75:AX75)</f>
        <v>3</v>
      </c>
      <c r="AZ75" s="52">
        <f t="shared" si="15"/>
        <v>1</v>
      </c>
      <c r="BA75" s="53"/>
    </row>
    <row r="76" spans="2:53" ht="34.5" x14ac:dyDescent="0.35">
      <c r="B76" s="47">
        <f t="shared" ref="B76:B138" si="17">B75+1</f>
        <v>3</v>
      </c>
      <c r="C76" s="104" t="s">
        <v>166</v>
      </c>
      <c r="D76" s="108" t="s">
        <v>160</v>
      </c>
      <c r="E76" s="181">
        <v>2</v>
      </c>
      <c r="F76" s="119">
        <v>1</v>
      </c>
      <c r="G76" s="181">
        <v>1</v>
      </c>
      <c r="H76" s="48"/>
      <c r="I76" s="48"/>
      <c r="J76" s="48"/>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9"/>
      <c r="AT76" s="50">
        <f t="shared" si="10"/>
        <v>0</v>
      </c>
      <c r="AU76" s="51">
        <f t="shared" si="11"/>
        <v>0</v>
      </c>
      <c r="AV76" s="51">
        <f t="shared" si="12"/>
        <v>0</v>
      </c>
      <c r="AW76" s="51">
        <f t="shared" si="13"/>
        <v>1</v>
      </c>
      <c r="AX76" s="51">
        <f t="shared" si="14"/>
        <v>2</v>
      </c>
      <c r="AY76" s="51">
        <f t="shared" si="16"/>
        <v>3</v>
      </c>
      <c r="AZ76" s="52">
        <f t="shared" si="15"/>
        <v>1</v>
      </c>
      <c r="BA76" s="53"/>
    </row>
    <row r="77" spans="2:53" ht="34.5" x14ac:dyDescent="0.35">
      <c r="B77" s="47">
        <f t="shared" si="17"/>
        <v>4</v>
      </c>
      <c r="C77" s="104" t="s">
        <v>167</v>
      </c>
      <c r="D77" s="108" t="s">
        <v>161</v>
      </c>
      <c r="E77" s="181">
        <v>2</v>
      </c>
      <c r="F77" s="119">
        <v>1</v>
      </c>
      <c r="G77" s="181">
        <v>1</v>
      </c>
      <c r="H77" s="48"/>
      <c r="I77" s="48"/>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9"/>
      <c r="AT77" s="50">
        <f t="shared" si="10"/>
        <v>0</v>
      </c>
      <c r="AU77" s="51">
        <f t="shared" si="11"/>
        <v>0</v>
      </c>
      <c r="AV77" s="51">
        <f t="shared" si="12"/>
        <v>0</v>
      </c>
      <c r="AW77" s="51">
        <f t="shared" si="13"/>
        <v>1</v>
      </c>
      <c r="AX77" s="51">
        <f t="shared" si="14"/>
        <v>2</v>
      </c>
      <c r="AY77" s="51">
        <f t="shared" si="16"/>
        <v>3</v>
      </c>
      <c r="AZ77" s="52">
        <f t="shared" si="15"/>
        <v>1</v>
      </c>
      <c r="BA77" s="53"/>
    </row>
    <row r="78" spans="2:53" ht="46" x14ac:dyDescent="0.35">
      <c r="B78" s="47">
        <f t="shared" si="17"/>
        <v>5</v>
      </c>
      <c r="C78" s="104" t="s">
        <v>169</v>
      </c>
      <c r="D78" s="108" t="s">
        <v>163</v>
      </c>
      <c r="E78" s="181">
        <v>2</v>
      </c>
      <c r="F78" s="119">
        <v>3</v>
      </c>
      <c r="G78" s="181">
        <v>3</v>
      </c>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9"/>
      <c r="AT78" s="50">
        <f t="shared" si="10"/>
        <v>0</v>
      </c>
      <c r="AU78" s="51">
        <f t="shared" si="11"/>
        <v>0</v>
      </c>
      <c r="AV78" s="51">
        <f t="shared" si="12"/>
        <v>2</v>
      </c>
      <c r="AW78" s="51">
        <f t="shared" si="13"/>
        <v>1</v>
      </c>
      <c r="AX78" s="51">
        <f t="shared" si="14"/>
        <v>0</v>
      </c>
      <c r="AY78" s="51">
        <f t="shared" si="16"/>
        <v>3</v>
      </c>
      <c r="AZ78" s="52">
        <f t="shared" si="15"/>
        <v>3</v>
      </c>
      <c r="BA78" s="53"/>
    </row>
    <row r="79" spans="2:53" ht="57.5" x14ac:dyDescent="0.35">
      <c r="B79" s="47">
        <f t="shared" si="17"/>
        <v>6</v>
      </c>
      <c r="C79" s="104" t="s">
        <v>170</v>
      </c>
      <c r="D79" s="108" t="s">
        <v>173</v>
      </c>
      <c r="E79" s="181">
        <v>1</v>
      </c>
      <c r="F79" s="119">
        <v>1</v>
      </c>
      <c r="G79" s="181">
        <v>2</v>
      </c>
      <c r="H79" s="48"/>
      <c r="I79" s="48"/>
      <c r="J79" s="48"/>
      <c r="K79" s="48"/>
      <c r="L79" s="48"/>
      <c r="M79" s="48"/>
      <c r="N79" s="48"/>
      <c r="O79" s="48"/>
      <c r="P79" s="48"/>
      <c r="Q79" s="48"/>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9"/>
      <c r="AT79" s="50">
        <f t="shared" si="10"/>
        <v>0</v>
      </c>
      <c r="AU79" s="51">
        <f t="shared" si="11"/>
        <v>0</v>
      </c>
      <c r="AV79" s="51">
        <f t="shared" si="12"/>
        <v>0</v>
      </c>
      <c r="AW79" s="51">
        <f t="shared" si="13"/>
        <v>1</v>
      </c>
      <c r="AX79" s="51">
        <f t="shared" si="14"/>
        <v>2</v>
      </c>
      <c r="AY79" s="51">
        <f t="shared" si="16"/>
        <v>3</v>
      </c>
      <c r="AZ79" s="52">
        <f t="shared" si="15"/>
        <v>1</v>
      </c>
      <c r="BA79" s="53"/>
    </row>
    <row r="80" spans="2:53" ht="80.5" x14ac:dyDescent="0.35">
      <c r="B80" s="47">
        <f t="shared" si="17"/>
        <v>7</v>
      </c>
      <c r="C80" s="104" t="s">
        <v>172</v>
      </c>
      <c r="D80" s="108" t="s">
        <v>174</v>
      </c>
      <c r="E80" s="181">
        <v>1</v>
      </c>
      <c r="F80" s="119">
        <v>1</v>
      </c>
      <c r="G80" s="181">
        <v>2</v>
      </c>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9"/>
      <c r="AT80" s="50">
        <f t="shared" si="10"/>
        <v>0</v>
      </c>
      <c r="AU80" s="51">
        <f t="shared" si="11"/>
        <v>0</v>
      </c>
      <c r="AV80" s="51">
        <f t="shared" si="12"/>
        <v>0</v>
      </c>
      <c r="AW80" s="51">
        <f t="shared" si="13"/>
        <v>1</v>
      </c>
      <c r="AX80" s="51">
        <f t="shared" si="14"/>
        <v>2</v>
      </c>
      <c r="AY80" s="51">
        <f t="shared" si="16"/>
        <v>3</v>
      </c>
      <c r="AZ80" s="52">
        <f t="shared" si="15"/>
        <v>1</v>
      </c>
      <c r="BA80" s="53"/>
    </row>
    <row r="81" spans="2:53" ht="57.5" x14ac:dyDescent="0.35">
      <c r="B81" s="47">
        <f t="shared" si="17"/>
        <v>8</v>
      </c>
      <c r="C81" s="104" t="s">
        <v>180</v>
      </c>
      <c r="D81" s="108" t="s">
        <v>182</v>
      </c>
      <c r="E81" s="181">
        <v>1</v>
      </c>
      <c r="F81" s="119">
        <v>1</v>
      </c>
      <c r="G81" s="181">
        <v>2</v>
      </c>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9"/>
      <c r="AT81" s="50">
        <f t="shared" si="10"/>
        <v>0</v>
      </c>
      <c r="AU81" s="51">
        <f t="shared" si="11"/>
        <v>0</v>
      </c>
      <c r="AV81" s="51">
        <f t="shared" si="12"/>
        <v>0</v>
      </c>
      <c r="AW81" s="51">
        <f t="shared" si="13"/>
        <v>1</v>
      </c>
      <c r="AX81" s="51">
        <f t="shared" si="14"/>
        <v>2</v>
      </c>
      <c r="AY81" s="51">
        <f t="shared" si="16"/>
        <v>3</v>
      </c>
      <c r="AZ81" s="52">
        <f t="shared" si="15"/>
        <v>1</v>
      </c>
      <c r="BA81" s="53"/>
    </row>
    <row r="82" spans="2:53" ht="57.5" x14ac:dyDescent="0.35">
      <c r="B82" s="47">
        <f t="shared" si="17"/>
        <v>9</v>
      </c>
      <c r="C82" s="104" t="s">
        <v>181</v>
      </c>
      <c r="D82" s="108" t="s">
        <v>183</v>
      </c>
      <c r="E82" s="181">
        <v>1</v>
      </c>
      <c r="F82" s="119">
        <v>1</v>
      </c>
      <c r="G82" s="181">
        <v>2</v>
      </c>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48"/>
      <c r="AJ82" s="48"/>
      <c r="AK82" s="48"/>
      <c r="AL82" s="48"/>
      <c r="AM82" s="48"/>
      <c r="AN82" s="48"/>
      <c r="AO82" s="48"/>
      <c r="AP82" s="48"/>
      <c r="AQ82" s="48"/>
      <c r="AR82" s="49"/>
      <c r="AT82" s="50">
        <f t="shared" si="10"/>
        <v>0</v>
      </c>
      <c r="AU82" s="51">
        <f t="shared" si="11"/>
        <v>0</v>
      </c>
      <c r="AV82" s="51">
        <f t="shared" si="12"/>
        <v>0</v>
      </c>
      <c r="AW82" s="51">
        <f t="shared" si="13"/>
        <v>1</v>
      </c>
      <c r="AX82" s="51">
        <f t="shared" si="14"/>
        <v>2</v>
      </c>
      <c r="AY82" s="51">
        <f t="shared" si="16"/>
        <v>3</v>
      </c>
      <c r="AZ82" s="52">
        <f t="shared" si="15"/>
        <v>1</v>
      </c>
      <c r="BA82" s="53"/>
    </row>
    <row r="83" spans="2:53" ht="57.5" x14ac:dyDescent="0.35">
      <c r="B83" s="47">
        <f t="shared" si="17"/>
        <v>10</v>
      </c>
      <c r="C83" s="104" t="s">
        <v>185</v>
      </c>
      <c r="D83" s="108" t="s">
        <v>184</v>
      </c>
      <c r="E83" s="181">
        <v>1</v>
      </c>
      <c r="F83" s="119">
        <v>1</v>
      </c>
      <c r="G83" s="181">
        <v>2</v>
      </c>
      <c r="H83" s="48"/>
      <c r="I83" s="48"/>
      <c r="J83" s="48"/>
      <c r="K83" s="48"/>
      <c r="L83" s="48"/>
      <c r="M83" s="48"/>
      <c r="N83" s="48"/>
      <c r="O83" s="48"/>
      <c r="P83" s="48"/>
      <c r="Q83" s="48"/>
      <c r="R83" s="48"/>
      <c r="S83" s="48"/>
      <c r="T83" s="48"/>
      <c r="U83" s="48"/>
      <c r="V83" s="48"/>
      <c r="W83" s="48"/>
      <c r="X83" s="48"/>
      <c r="Y83" s="48"/>
      <c r="Z83" s="48"/>
      <c r="AA83" s="48"/>
      <c r="AB83" s="48"/>
      <c r="AC83" s="48"/>
      <c r="AD83" s="48"/>
      <c r="AE83" s="48"/>
      <c r="AF83" s="48"/>
      <c r="AG83" s="48"/>
      <c r="AH83" s="48"/>
      <c r="AI83" s="48"/>
      <c r="AJ83" s="48"/>
      <c r="AK83" s="48"/>
      <c r="AL83" s="48"/>
      <c r="AM83" s="48"/>
      <c r="AN83" s="48"/>
      <c r="AO83" s="48"/>
      <c r="AP83" s="48"/>
      <c r="AQ83" s="48"/>
      <c r="AR83" s="49"/>
      <c r="AT83" s="50">
        <f t="shared" si="10"/>
        <v>0</v>
      </c>
      <c r="AU83" s="51">
        <f t="shared" si="11"/>
        <v>0</v>
      </c>
      <c r="AV83" s="51">
        <f t="shared" si="12"/>
        <v>0</v>
      </c>
      <c r="AW83" s="51">
        <f t="shared" si="13"/>
        <v>1</v>
      </c>
      <c r="AX83" s="51">
        <f t="shared" si="14"/>
        <v>2</v>
      </c>
      <c r="AY83" s="51">
        <f t="shared" si="16"/>
        <v>3</v>
      </c>
      <c r="AZ83" s="52">
        <f t="shared" si="15"/>
        <v>1</v>
      </c>
      <c r="BA83" s="53"/>
    </row>
    <row r="84" spans="2:53" ht="57.5" x14ac:dyDescent="0.35">
      <c r="B84" s="47">
        <f t="shared" si="17"/>
        <v>11</v>
      </c>
      <c r="C84" s="104" t="s">
        <v>186</v>
      </c>
      <c r="D84" s="108" t="s">
        <v>187</v>
      </c>
      <c r="E84" s="181">
        <v>1</v>
      </c>
      <c r="F84" s="119">
        <v>1</v>
      </c>
      <c r="G84" s="181">
        <v>2</v>
      </c>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9"/>
      <c r="AT84" s="50">
        <f t="shared" si="10"/>
        <v>0</v>
      </c>
      <c r="AU84" s="51">
        <f t="shared" si="11"/>
        <v>0</v>
      </c>
      <c r="AV84" s="51">
        <f t="shared" si="12"/>
        <v>0</v>
      </c>
      <c r="AW84" s="51">
        <f t="shared" si="13"/>
        <v>1</v>
      </c>
      <c r="AX84" s="51">
        <f t="shared" si="14"/>
        <v>2</v>
      </c>
      <c r="AY84" s="51">
        <f t="shared" si="16"/>
        <v>3</v>
      </c>
      <c r="AZ84" s="52">
        <f t="shared" si="15"/>
        <v>1</v>
      </c>
      <c r="BA84" s="53"/>
    </row>
    <row r="85" spans="2:53" ht="23" x14ac:dyDescent="0.35">
      <c r="B85" s="47">
        <f t="shared" si="17"/>
        <v>12</v>
      </c>
      <c r="C85" s="104" t="s">
        <v>338</v>
      </c>
      <c r="D85" s="106" t="s">
        <v>332</v>
      </c>
      <c r="E85" s="181">
        <v>2</v>
      </c>
      <c r="F85" s="119">
        <v>2</v>
      </c>
      <c r="G85" s="181">
        <v>2</v>
      </c>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9"/>
      <c r="AT85" s="50">
        <f t="shared" si="10"/>
        <v>0</v>
      </c>
      <c r="AU85" s="51">
        <f t="shared" si="11"/>
        <v>0</v>
      </c>
      <c r="AV85" s="51">
        <f t="shared" si="12"/>
        <v>0</v>
      </c>
      <c r="AW85" s="51">
        <f t="shared" si="13"/>
        <v>3</v>
      </c>
      <c r="AX85" s="51">
        <f t="shared" si="14"/>
        <v>0</v>
      </c>
      <c r="AY85" s="51">
        <f t="shared" si="16"/>
        <v>3</v>
      </c>
      <c r="AZ85" s="52">
        <f t="shared" si="15"/>
        <v>2</v>
      </c>
      <c r="BA85" s="53"/>
    </row>
    <row r="86" spans="2:53" ht="23" x14ac:dyDescent="0.35">
      <c r="B86" s="47">
        <f t="shared" si="17"/>
        <v>13</v>
      </c>
      <c r="C86" s="104" t="s">
        <v>339</v>
      </c>
      <c r="D86" s="106" t="s">
        <v>333</v>
      </c>
      <c r="E86" s="181">
        <v>2</v>
      </c>
      <c r="F86" s="119">
        <v>3</v>
      </c>
      <c r="G86" s="181">
        <v>3</v>
      </c>
      <c r="H86" s="48"/>
      <c r="I86" s="48"/>
      <c r="J86" s="48"/>
      <c r="K86" s="48"/>
      <c r="L86" s="48"/>
      <c r="M86" s="48"/>
      <c r="N86" s="48"/>
      <c r="O86" s="48"/>
      <c r="P86" s="48"/>
      <c r="Q86" s="48"/>
      <c r="R86" s="48"/>
      <c r="S86" s="48"/>
      <c r="T86" s="48"/>
      <c r="U86" s="48"/>
      <c r="V86" s="48"/>
      <c r="W86" s="48"/>
      <c r="X86" s="48"/>
      <c r="Y86" s="48"/>
      <c r="Z86" s="48"/>
      <c r="AA86" s="48"/>
      <c r="AB86" s="48"/>
      <c r="AC86" s="48"/>
      <c r="AD86" s="48"/>
      <c r="AE86" s="48"/>
      <c r="AF86" s="48"/>
      <c r="AG86" s="48"/>
      <c r="AH86" s="48"/>
      <c r="AI86" s="48"/>
      <c r="AJ86" s="48"/>
      <c r="AK86" s="48"/>
      <c r="AL86" s="48"/>
      <c r="AM86" s="48"/>
      <c r="AN86" s="48"/>
      <c r="AO86" s="48"/>
      <c r="AP86" s="48"/>
      <c r="AQ86" s="48"/>
      <c r="AR86" s="49"/>
      <c r="AT86" s="50">
        <f t="shared" si="10"/>
        <v>0</v>
      </c>
      <c r="AU86" s="51">
        <f t="shared" si="11"/>
        <v>0</v>
      </c>
      <c r="AV86" s="51">
        <f t="shared" si="12"/>
        <v>2</v>
      </c>
      <c r="AW86" s="51">
        <f t="shared" si="13"/>
        <v>1</v>
      </c>
      <c r="AX86" s="51">
        <f t="shared" si="14"/>
        <v>0</v>
      </c>
      <c r="AY86" s="51">
        <f t="shared" si="16"/>
        <v>3</v>
      </c>
      <c r="AZ86" s="52">
        <f t="shared" si="15"/>
        <v>3</v>
      </c>
      <c r="BA86" s="53"/>
    </row>
    <row r="87" spans="2:53" ht="23" x14ac:dyDescent="0.35">
      <c r="B87" s="47">
        <f t="shared" si="17"/>
        <v>14</v>
      </c>
      <c r="C87" s="104" t="s">
        <v>340</v>
      </c>
      <c r="D87" s="106" t="s">
        <v>335</v>
      </c>
      <c r="E87" s="181">
        <v>1</v>
      </c>
      <c r="F87" s="119">
        <v>1</v>
      </c>
      <c r="G87" s="181">
        <v>2</v>
      </c>
      <c r="H87" s="48"/>
      <c r="I87" s="48"/>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48"/>
      <c r="AI87" s="48"/>
      <c r="AJ87" s="48"/>
      <c r="AK87" s="48"/>
      <c r="AL87" s="48"/>
      <c r="AM87" s="48"/>
      <c r="AN87" s="48"/>
      <c r="AO87" s="48"/>
      <c r="AP87" s="48"/>
      <c r="AQ87" s="48"/>
      <c r="AR87" s="49"/>
      <c r="AT87" s="50">
        <f t="shared" si="10"/>
        <v>0</v>
      </c>
      <c r="AU87" s="51">
        <f t="shared" si="11"/>
        <v>0</v>
      </c>
      <c r="AV87" s="51">
        <f t="shared" si="12"/>
        <v>0</v>
      </c>
      <c r="AW87" s="51">
        <f t="shared" si="13"/>
        <v>1</v>
      </c>
      <c r="AX87" s="51">
        <f t="shared" si="14"/>
        <v>2</v>
      </c>
      <c r="AY87" s="51">
        <f t="shared" si="16"/>
        <v>3</v>
      </c>
      <c r="AZ87" s="52">
        <f t="shared" si="15"/>
        <v>1</v>
      </c>
      <c r="BA87" s="53"/>
    </row>
    <row r="88" spans="2:53" ht="57.5" x14ac:dyDescent="0.35">
      <c r="B88" s="47">
        <f t="shared" si="17"/>
        <v>15</v>
      </c>
      <c r="C88" s="104" t="s">
        <v>341</v>
      </c>
      <c r="D88" s="106" t="s">
        <v>334</v>
      </c>
      <c r="E88" s="181">
        <v>1</v>
      </c>
      <c r="F88" s="119">
        <v>1</v>
      </c>
      <c r="G88" s="181">
        <v>2</v>
      </c>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9"/>
      <c r="AT88" s="50">
        <f t="shared" si="10"/>
        <v>0</v>
      </c>
      <c r="AU88" s="51">
        <f t="shared" si="11"/>
        <v>0</v>
      </c>
      <c r="AV88" s="51">
        <f t="shared" si="12"/>
        <v>0</v>
      </c>
      <c r="AW88" s="51">
        <f t="shared" si="13"/>
        <v>1</v>
      </c>
      <c r="AX88" s="51">
        <f t="shared" si="14"/>
        <v>2</v>
      </c>
      <c r="AY88" s="51">
        <f t="shared" si="16"/>
        <v>3</v>
      </c>
      <c r="AZ88" s="52">
        <f t="shared" si="15"/>
        <v>1</v>
      </c>
      <c r="BA88" s="53"/>
    </row>
    <row r="89" spans="2:53" ht="34.5" x14ac:dyDescent="0.35">
      <c r="B89" s="47">
        <f t="shared" si="17"/>
        <v>16</v>
      </c>
      <c r="C89" s="104" t="s">
        <v>344</v>
      </c>
      <c r="D89" s="108" t="s">
        <v>342</v>
      </c>
      <c r="E89" s="181">
        <v>1</v>
      </c>
      <c r="F89" s="119">
        <v>1</v>
      </c>
      <c r="G89" s="181">
        <v>2</v>
      </c>
      <c r="H89" s="48"/>
      <c r="I89" s="48"/>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48"/>
      <c r="AI89" s="48"/>
      <c r="AJ89" s="48"/>
      <c r="AK89" s="48"/>
      <c r="AL89" s="48"/>
      <c r="AM89" s="48"/>
      <c r="AN89" s="48"/>
      <c r="AO89" s="48"/>
      <c r="AP89" s="48"/>
      <c r="AQ89" s="48"/>
      <c r="AR89" s="49"/>
      <c r="AT89" s="50">
        <f t="shared" si="10"/>
        <v>0</v>
      </c>
      <c r="AU89" s="51">
        <f t="shared" si="11"/>
        <v>0</v>
      </c>
      <c r="AV89" s="51">
        <f t="shared" si="12"/>
        <v>0</v>
      </c>
      <c r="AW89" s="51">
        <f t="shared" si="13"/>
        <v>1</v>
      </c>
      <c r="AX89" s="51">
        <f t="shared" si="14"/>
        <v>2</v>
      </c>
      <c r="AY89" s="51">
        <f t="shared" si="16"/>
        <v>3</v>
      </c>
      <c r="AZ89" s="52">
        <f t="shared" si="15"/>
        <v>1</v>
      </c>
      <c r="BA89" s="53"/>
    </row>
    <row r="90" spans="2:53" ht="23" x14ac:dyDescent="0.35">
      <c r="B90" s="47">
        <f t="shared" si="17"/>
        <v>17</v>
      </c>
      <c r="C90" s="104" t="s">
        <v>345</v>
      </c>
      <c r="D90" s="108" t="s">
        <v>343</v>
      </c>
      <c r="E90" s="181">
        <v>1</v>
      </c>
      <c r="F90" s="119">
        <v>1</v>
      </c>
      <c r="G90" s="181">
        <v>2</v>
      </c>
      <c r="H90" s="48"/>
      <c r="I90" s="48"/>
      <c r="J90" s="48"/>
      <c r="K90" s="48"/>
      <c r="L90" s="48"/>
      <c r="M90" s="48"/>
      <c r="N90" s="48"/>
      <c r="O90" s="48"/>
      <c r="P90" s="48"/>
      <c r="Q90" s="48"/>
      <c r="R90" s="48"/>
      <c r="S90" s="48"/>
      <c r="T90" s="48"/>
      <c r="U90" s="48"/>
      <c r="V90" s="48"/>
      <c r="W90" s="48"/>
      <c r="X90" s="48"/>
      <c r="Y90" s="48"/>
      <c r="Z90" s="48"/>
      <c r="AA90" s="48"/>
      <c r="AB90" s="48"/>
      <c r="AC90" s="48"/>
      <c r="AD90" s="48"/>
      <c r="AE90" s="48"/>
      <c r="AF90" s="48"/>
      <c r="AG90" s="48"/>
      <c r="AH90" s="48"/>
      <c r="AI90" s="48"/>
      <c r="AJ90" s="48"/>
      <c r="AK90" s="48"/>
      <c r="AL90" s="48"/>
      <c r="AM90" s="48"/>
      <c r="AN90" s="48"/>
      <c r="AO90" s="48"/>
      <c r="AP90" s="48"/>
      <c r="AQ90" s="48"/>
      <c r="AR90" s="49"/>
      <c r="AT90" s="50">
        <f t="shared" si="10"/>
        <v>0</v>
      </c>
      <c r="AU90" s="51">
        <f t="shared" si="11"/>
        <v>0</v>
      </c>
      <c r="AV90" s="51">
        <f t="shared" si="12"/>
        <v>0</v>
      </c>
      <c r="AW90" s="51">
        <f t="shared" si="13"/>
        <v>1</v>
      </c>
      <c r="AX90" s="51">
        <f t="shared" si="14"/>
        <v>2</v>
      </c>
      <c r="AY90" s="51">
        <f t="shared" si="16"/>
        <v>3</v>
      </c>
      <c r="AZ90" s="52">
        <f t="shared" si="15"/>
        <v>1</v>
      </c>
      <c r="BA90" s="53"/>
    </row>
    <row r="91" spans="2:53" ht="34.5" x14ac:dyDescent="0.35">
      <c r="B91" s="47">
        <f t="shared" si="17"/>
        <v>18</v>
      </c>
      <c r="C91" s="104" t="s">
        <v>348</v>
      </c>
      <c r="D91" s="108" t="s">
        <v>346</v>
      </c>
      <c r="E91" s="181">
        <v>2</v>
      </c>
      <c r="F91" s="119">
        <v>2</v>
      </c>
      <c r="G91" s="181">
        <v>3</v>
      </c>
      <c r="H91" s="48"/>
      <c r="I91" s="48"/>
      <c r="J91" s="48"/>
      <c r="K91" s="48"/>
      <c r="L91" s="48"/>
      <c r="M91" s="48"/>
      <c r="N91" s="48"/>
      <c r="O91" s="48"/>
      <c r="P91" s="48"/>
      <c r="Q91" s="48"/>
      <c r="R91" s="48"/>
      <c r="S91" s="48"/>
      <c r="T91" s="48"/>
      <c r="U91" s="48"/>
      <c r="V91" s="48"/>
      <c r="W91" s="48"/>
      <c r="X91" s="48"/>
      <c r="Y91" s="48"/>
      <c r="Z91" s="48"/>
      <c r="AA91" s="48"/>
      <c r="AB91" s="48"/>
      <c r="AC91" s="48"/>
      <c r="AD91" s="48"/>
      <c r="AE91" s="48"/>
      <c r="AF91" s="48"/>
      <c r="AG91" s="48"/>
      <c r="AH91" s="48"/>
      <c r="AI91" s="48"/>
      <c r="AJ91" s="48"/>
      <c r="AK91" s="48"/>
      <c r="AL91" s="48"/>
      <c r="AM91" s="48"/>
      <c r="AN91" s="48"/>
      <c r="AO91" s="48"/>
      <c r="AP91" s="48"/>
      <c r="AQ91" s="48"/>
      <c r="AR91" s="49"/>
      <c r="AT91" s="50">
        <f t="shared" si="10"/>
        <v>0</v>
      </c>
      <c r="AU91" s="51">
        <f t="shared" si="11"/>
        <v>0</v>
      </c>
      <c r="AV91" s="51">
        <f t="shared" si="12"/>
        <v>1</v>
      </c>
      <c r="AW91" s="51">
        <f t="shared" si="13"/>
        <v>2</v>
      </c>
      <c r="AX91" s="51">
        <f t="shared" si="14"/>
        <v>0</v>
      </c>
      <c r="AY91" s="51">
        <f t="shared" si="16"/>
        <v>3</v>
      </c>
      <c r="AZ91" s="52">
        <f t="shared" si="15"/>
        <v>2</v>
      </c>
      <c r="BA91" s="53"/>
    </row>
    <row r="92" spans="2:53" ht="34.5" x14ac:dyDescent="0.35">
      <c r="B92" s="47">
        <f t="shared" si="17"/>
        <v>19</v>
      </c>
      <c r="C92" s="104" t="s">
        <v>349</v>
      </c>
      <c r="D92" s="108" t="s">
        <v>347</v>
      </c>
      <c r="E92" s="181">
        <v>3</v>
      </c>
      <c r="F92" s="119">
        <v>3</v>
      </c>
      <c r="G92" s="181">
        <v>3</v>
      </c>
      <c r="H92" s="48"/>
      <c r="I92" s="48"/>
      <c r="J92" s="48"/>
      <c r="K92" s="48"/>
      <c r="L92" s="48"/>
      <c r="M92" s="48"/>
      <c r="N92" s="48"/>
      <c r="O92" s="48"/>
      <c r="P92" s="48"/>
      <c r="Q92" s="48"/>
      <c r="R92" s="48"/>
      <c r="S92" s="48"/>
      <c r="T92" s="48"/>
      <c r="U92" s="48"/>
      <c r="V92" s="48"/>
      <c r="W92" s="48"/>
      <c r="X92" s="48"/>
      <c r="Y92" s="48"/>
      <c r="Z92" s="48"/>
      <c r="AA92" s="48"/>
      <c r="AB92" s="48"/>
      <c r="AC92" s="48"/>
      <c r="AD92" s="48"/>
      <c r="AE92" s="48"/>
      <c r="AF92" s="48"/>
      <c r="AG92" s="48"/>
      <c r="AH92" s="48"/>
      <c r="AI92" s="48"/>
      <c r="AJ92" s="48"/>
      <c r="AK92" s="48"/>
      <c r="AL92" s="48"/>
      <c r="AM92" s="48"/>
      <c r="AN92" s="48"/>
      <c r="AO92" s="48"/>
      <c r="AP92" s="48"/>
      <c r="AQ92" s="48"/>
      <c r="AR92" s="49"/>
      <c r="AT92" s="50">
        <f t="shared" si="10"/>
        <v>0</v>
      </c>
      <c r="AU92" s="51">
        <f t="shared" si="11"/>
        <v>0</v>
      </c>
      <c r="AV92" s="51">
        <f t="shared" si="12"/>
        <v>3</v>
      </c>
      <c r="AW92" s="51">
        <f t="shared" si="13"/>
        <v>0</v>
      </c>
      <c r="AX92" s="51">
        <f t="shared" si="14"/>
        <v>0</v>
      </c>
      <c r="AY92" s="51">
        <f t="shared" si="16"/>
        <v>3</v>
      </c>
      <c r="AZ92" s="52">
        <f t="shared" si="15"/>
        <v>3</v>
      </c>
      <c r="BA92" s="53"/>
    </row>
    <row r="93" spans="2:53" ht="46" x14ac:dyDescent="0.35">
      <c r="B93" s="47">
        <f t="shared" si="17"/>
        <v>20</v>
      </c>
      <c r="C93" s="104" t="s">
        <v>192</v>
      </c>
      <c r="D93" s="108" t="s">
        <v>195</v>
      </c>
      <c r="E93" s="181">
        <v>1</v>
      </c>
      <c r="F93" s="119">
        <v>2</v>
      </c>
      <c r="G93" s="181">
        <v>2</v>
      </c>
      <c r="H93" s="48"/>
      <c r="I93" s="48"/>
      <c r="J93" s="48"/>
      <c r="K93" s="48"/>
      <c r="L93" s="48"/>
      <c r="M93" s="48"/>
      <c r="N93" s="48"/>
      <c r="O93" s="48"/>
      <c r="P93" s="48"/>
      <c r="Q93" s="48"/>
      <c r="R93" s="48"/>
      <c r="S93" s="48"/>
      <c r="T93" s="48"/>
      <c r="U93" s="48"/>
      <c r="V93" s="48"/>
      <c r="W93" s="48"/>
      <c r="X93" s="48"/>
      <c r="Y93" s="48"/>
      <c r="Z93" s="48"/>
      <c r="AA93" s="48"/>
      <c r="AB93" s="48"/>
      <c r="AC93" s="48"/>
      <c r="AD93" s="48"/>
      <c r="AE93" s="48"/>
      <c r="AF93" s="48"/>
      <c r="AG93" s="48"/>
      <c r="AH93" s="48"/>
      <c r="AI93" s="48"/>
      <c r="AJ93" s="48"/>
      <c r="AK93" s="48"/>
      <c r="AL93" s="48"/>
      <c r="AM93" s="48"/>
      <c r="AN93" s="48"/>
      <c r="AO93" s="48"/>
      <c r="AP93" s="48"/>
      <c r="AQ93" s="48"/>
      <c r="AR93" s="49"/>
      <c r="AT93" s="50">
        <f t="shared" si="10"/>
        <v>0</v>
      </c>
      <c r="AU93" s="51">
        <f t="shared" si="11"/>
        <v>0</v>
      </c>
      <c r="AV93" s="51">
        <f t="shared" si="12"/>
        <v>0</v>
      </c>
      <c r="AW93" s="51">
        <f t="shared" si="13"/>
        <v>2</v>
      </c>
      <c r="AX93" s="51">
        <f t="shared" si="14"/>
        <v>1</v>
      </c>
      <c r="AY93" s="51">
        <f t="shared" si="16"/>
        <v>3</v>
      </c>
      <c r="AZ93" s="52">
        <f t="shared" si="15"/>
        <v>2</v>
      </c>
      <c r="BA93" s="53"/>
    </row>
    <row r="94" spans="2:53" ht="46" x14ac:dyDescent="0.35">
      <c r="B94" s="47">
        <f t="shared" si="17"/>
        <v>21</v>
      </c>
      <c r="C94" s="104" t="s">
        <v>193</v>
      </c>
      <c r="D94" s="108" t="s">
        <v>194</v>
      </c>
      <c r="E94" s="181">
        <v>1</v>
      </c>
      <c r="F94" s="119">
        <v>2</v>
      </c>
      <c r="G94" s="181">
        <v>3</v>
      </c>
      <c r="H94" s="48"/>
      <c r="I94" s="48"/>
      <c r="J94" s="48"/>
      <c r="K94" s="48"/>
      <c r="L94" s="48"/>
      <c r="M94" s="48"/>
      <c r="N94" s="48"/>
      <c r="O94" s="48"/>
      <c r="P94" s="48"/>
      <c r="Q94" s="48"/>
      <c r="R94" s="48"/>
      <c r="S94" s="48"/>
      <c r="T94" s="48"/>
      <c r="U94" s="48"/>
      <c r="V94" s="48"/>
      <c r="W94" s="48"/>
      <c r="X94" s="48"/>
      <c r="Y94" s="48"/>
      <c r="Z94" s="48"/>
      <c r="AA94" s="48"/>
      <c r="AB94" s="48"/>
      <c r="AC94" s="48"/>
      <c r="AD94" s="48"/>
      <c r="AE94" s="48"/>
      <c r="AF94" s="48"/>
      <c r="AG94" s="48"/>
      <c r="AH94" s="48"/>
      <c r="AI94" s="48"/>
      <c r="AJ94" s="48"/>
      <c r="AK94" s="48"/>
      <c r="AL94" s="48"/>
      <c r="AM94" s="48"/>
      <c r="AN94" s="48"/>
      <c r="AO94" s="48"/>
      <c r="AP94" s="48"/>
      <c r="AQ94" s="48"/>
      <c r="AR94" s="49"/>
      <c r="AT94" s="50">
        <f t="shared" si="10"/>
        <v>0</v>
      </c>
      <c r="AU94" s="51">
        <f t="shared" si="11"/>
        <v>0</v>
      </c>
      <c r="AV94" s="51">
        <f t="shared" si="12"/>
        <v>1</v>
      </c>
      <c r="AW94" s="51">
        <f t="shared" si="13"/>
        <v>1</v>
      </c>
      <c r="AX94" s="51">
        <f t="shared" si="14"/>
        <v>1</v>
      </c>
      <c r="AY94" s="51">
        <f t="shared" si="16"/>
        <v>3</v>
      </c>
      <c r="AZ94" s="52">
        <f t="shared" si="15"/>
        <v>2</v>
      </c>
      <c r="BA94" s="53"/>
    </row>
    <row r="95" spans="2:53" ht="46" x14ac:dyDescent="0.35">
      <c r="B95" s="47">
        <f t="shared" si="17"/>
        <v>22</v>
      </c>
      <c r="C95" s="104" t="s">
        <v>197</v>
      </c>
      <c r="D95" s="108" t="s">
        <v>196</v>
      </c>
      <c r="E95" s="181">
        <v>1</v>
      </c>
      <c r="F95" s="118">
        <v>1</v>
      </c>
      <c r="G95" s="181">
        <v>1</v>
      </c>
      <c r="H95" s="48"/>
      <c r="I95" s="48"/>
      <c r="J95" s="48"/>
      <c r="K95" s="48"/>
      <c r="L95" s="48"/>
      <c r="M95" s="48"/>
      <c r="N95" s="48"/>
      <c r="O95" s="48"/>
      <c r="P95" s="48"/>
      <c r="Q95" s="48"/>
      <c r="R95" s="48"/>
      <c r="S95" s="48"/>
      <c r="T95" s="48"/>
      <c r="U95" s="48"/>
      <c r="V95" s="48"/>
      <c r="W95" s="48"/>
      <c r="X95" s="48"/>
      <c r="Y95" s="48"/>
      <c r="Z95" s="48"/>
      <c r="AA95" s="48"/>
      <c r="AB95" s="48"/>
      <c r="AC95" s="48"/>
      <c r="AD95" s="48"/>
      <c r="AE95" s="48"/>
      <c r="AF95" s="48"/>
      <c r="AG95" s="48"/>
      <c r="AH95" s="48"/>
      <c r="AI95" s="48"/>
      <c r="AJ95" s="48"/>
      <c r="AK95" s="48"/>
      <c r="AL95" s="48"/>
      <c r="AM95" s="48"/>
      <c r="AN95" s="48"/>
      <c r="AO95" s="48"/>
      <c r="AP95" s="48"/>
      <c r="AQ95" s="48"/>
      <c r="AR95" s="49"/>
      <c r="AT95" s="50">
        <f t="shared" si="10"/>
        <v>0</v>
      </c>
      <c r="AU95" s="51">
        <f t="shared" si="11"/>
        <v>0</v>
      </c>
      <c r="AV95" s="51">
        <f t="shared" si="12"/>
        <v>0</v>
      </c>
      <c r="AW95" s="51">
        <f t="shared" si="13"/>
        <v>0</v>
      </c>
      <c r="AX95" s="51">
        <f t="shared" si="14"/>
        <v>3</v>
      </c>
      <c r="AY95" s="51">
        <f t="shared" si="16"/>
        <v>3</v>
      </c>
      <c r="AZ95" s="52">
        <f t="shared" si="15"/>
        <v>1</v>
      </c>
      <c r="BA95" s="53"/>
    </row>
    <row r="96" spans="2:53" ht="46" x14ac:dyDescent="0.35">
      <c r="B96" s="47">
        <f t="shared" si="17"/>
        <v>23</v>
      </c>
      <c r="C96" s="104" t="s">
        <v>200</v>
      </c>
      <c r="D96" s="108" t="s">
        <v>203</v>
      </c>
      <c r="E96" s="181">
        <v>2</v>
      </c>
      <c r="F96" s="119">
        <v>3</v>
      </c>
      <c r="G96" s="181">
        <v>3</v>
      </c>
      <c r="H96" s="48"/>
      <c r="I96" s="48"/>
      <c r="J96" s="48"/>
      <c r="K96" s="48"/>
      <c r="L96" s="48"/>
      <c r="M96" s="48"/>
      <c r="N96" s="48"/>
      <c r="O96" s="48"/>
      <c r="P96" s="48"/>
      <c r="Q96" s="48"/>
      <c r="R96" s="48"/>
      <c r="S96" s="48"/>
      <c r="T96" s="48"/>
      <c r="U96" s="48"/>
      <c r="V96" s="48"/>
      <c r="W96" s="48"/>
      <c r="X96" s="48"/>
      <c r="Y96" s="48"/>
      <c r="Z96" s="48"/>
      <c r="AA96" s="48"/>
      <c r="AB96" s="48"/>
      <c r="AC96" s="48"/>
      <c r="AD96" s="48"/>
      <c r="AE96" s="48"/>
      <c r="AF96" s="48"/>
      <c r="AG96" s="48"/>
      <c r="AH96" s="48"/>
      <c r="AI96" s="48"/>
      <c r="AJ96" s="48"/>
      <c r="AK96" s="48"/>
      <c r="AL96" s="48"/>
      <c r="AM96" s="48"/>
      <c r="AN96" s="48"/>
      <c r="AO96" s="48"/>
      <c r="AP96" s="48"/>
      <c r="AQ96" s="48"/>
      <c r="AR96" s="49"/>
      <c r="AT96" s="50">
        <f t="shared" si="10"/>
        <v>0</v>
      </c>
      <c r="AU96" s="51">
        <f t="shared" si="11"/>
        <v>0</v>
      </c>
      <c r="AV96" s="51">
        <f t="shared" si="12"/>
        <v>2</v>
      </c>
      <c r="AW96" s="51">
        <f t="shared" si="13"/>
        <v>1</v>
      </c>
      <c r="AX96" s="51">
        <f t="shared" si="14"/>
        <v>0</v>
      </c>
      <c r="AY96" s="51">
        <f t="shared" si="16"/>
        <v>3</v>
      </c>
      <c r="AZ96" s="52">
        <f t="shared" si="15"/>
        <v>3</v>
      </c>
      <c r="BA96" s="53"/>
    </row>
    <row r="97" spans="2:53" ht="46" x14ac:dyDescent="0.35">
      <c r="B97" s="47">
        <f t="shared" si="17"/>
        <v>24</v>
      </c>
      <c r="C97" s="104" t="s">
        <v>201</v>
      </c>
      <c r="D97" s="108" t="s">
        <v>204</v>
      </c>
      <c r="E97" s="181">
        <v>2</v>
      </c>
      <c r="F97" s="119">
        <v>2</v>
      </c>
      <c r="G97" s="181">
        <v>2</v>
      </c>
      <c r="H97" s="48"/>
      <c r="I97" s="48"/>
      <c r="J97" s="48"/>
      <c r="K97" s="48"/>
      <c r="L97" s="48"/>
      <c r="M97" s="48"/>
      <c r="N97" s="48"/>
      <c r="O97" s="48"/>
      <c r="P97" s="48"/>
      <c r="Q97" s="48"/>
      <c r="R97" s="48"/>
      <c r="S97" s="48"/>
      <c r="T97" s="48"/>
      <c r="U97" s="48"/>
      <c r="V97" s="48"/>
      <c r="W97" s="48"/>
      <c r="X97" s="48"/>
      <c r="Y97" s="48"/>
      <c r="Z97" s="48"/>
      <c r="AA97" s="48"/>
      <c r="AB97" s="48"/>
      <c r="AC97" s="48"/>
      <c r="AD97" s="48"/>
      <c r="AE97" s="48"/>
      <c r="AF97" s="48"/>
      <c r="AG97" s="48"/>
      <c r="AH97" s="48"/>
      <c r="AI97" s="48"/>
      <c r="AJ97" s="48"/>
      <c r="AK97" s="48"/>
      <c r="AL97" s="48"/>
      <c r="AM97" s="48"/>
      <c r="AN97" s="48"/>
      <c r="AO97" s="48"/>
      <c r="AP97" s="48"/>
      <c r="AQ97" s="48"/>
      <c r="AR97" s="49"/>
      <c r="AT97" s="50">
        <f t="shared" si="10"/>
        <v>0</v>
      </c>
      <c r="AU97" s="51">
        <f t="shared" si="11"/>
        <v>0</v>
      </c>
      <c r="AV97" s="51">
        <f t="shared" si="12"/>
        <v>0</v>
      </c>
      <c r="AW97" s="51">
        <f t="shared" si="13"/>
        <v>3</v>
      </c>
      <c r="AX97" s="51">
        <f t="shared" si="14"/>
        <v>0</v>
      </c>
      <c r="AY97" s="51">
        <f t="shared" si="16"/>
        <v>3</v>
      </c>
      <c r="AZ97" s="52">
        <f t="shared" si="15"/>
        <v>2</v>
      </c>
      <c r="BA97" s="53"/>
    </row>
    <row r="98" spans="2:53" ht="46" x14ac:dyDescent="0.35">
      <c r="B98" s="47">
        <f t="shared" si="17"/>
        <v>25</v>
      </c>
      <c r="C98" s="104" t="s">
        <v>205</v>
      </c>
      <c r="D98" s="108" t="s">
        <v>206</v>
      </c>
      <c r="E98" s="181">
        <v>2</v>
      </c>
      <c r="F98" s="118">
        <v>1</v>
      </c>
      <c r="G98" s="181">
        <v>1</v>
      </c>
      <c r="H98" s="48"/>
      <c r="I98" s="48"/>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8"/>
      <c r="AK98" s="48"/>
      <c r="AL98" s="48"/>
      <c r="AM98" s="48"/>
      <c r="AN98" s="48"/>
      <c r="AO98" s="48"/>
      <c r="AP98" s="48"/>
      <c r="AQ98" s="48"/>
      <c r="AR98" s="49"/>
      <c r="AT98" s="50">
        <f t="shared" si="10"/>
        <v>0</v>
      </c>
      <c r="AU98" s="51">
        <f t="shared" si="11"/>
        <v>0</v>
      </c>
      <c r="AV98" s="51">
        <f t="shared" si="12"/>
        <v>0</v>
      </c>
      <c r="AW98" s="51">
        <f t="shared" si="13"/>
        <v>1</v>
      </c>
      <c r="AX98" s="51">
        <f t="shared" si="14"/>
        <v>2</v>
      </c>
      <c r="AY98" s="51">
        <f t="shared" si="16"/>
        <v>3</v>
      </c>
      <c r="AZ98" s="52">
        <f t="shared" si="15"/>
        <v>1</v>
      </c>
      <c r="BA98" s="53"/>
    </row>
    <row r="99" spans="2:53" ht="34.5" x14ac:dyDescent="0.35">
      <c r="B99" s="47">
        <f t="shared" si="17"/>
        <v>26</v>
      </c>
      <c r="C99" s="104" t="s">
        <v>207</v>
      </c>
      <c r="D99" s="108" t="s">
        <v>208</v>
      </c>
      <c r="E99" s="181">
        <v>3</v>
      </c>
      <c r="F99" s="118">
        <v>2</v>
      </c>
      <c r="G99" s="181">
        <v>1</v>
      </c>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8"/>
      <c r="AO99" s="48"/>
      <c r="AP99" s="48"/>
      <c r="AQ99" s="48"/>
      <c r="AR99" s="49"/>
      <c r="AT99" s="50">
        <f t="shared" si="10"/>
        <v>0</v>
      </c>
      <c r="AU99" s="51">
        <f t="shared" si="11"/>
        <v>0</v>
      </c>
      <c r="AV99" s="51">
        <f t="shared" si="12"/>
        <v>1</v>
      </c>
      <c r="AW99" s="51">
        <f t="shared" si="13"/>
        <v>1</v>
      </c>
      <c r="AX99" s="51">
        <f t="shared" si="14"/>
        <v>1</v>
      </c>
      <c r="AY99" s="51">
        <f t="shared" si="16"/>
        <v>3</v>
      </c>
      <c r="AZ99" s="52">
        <f t="shared" si="15"/>
        <v>2</v>
      </c>
      <c r="BA99" s="53"/>
    </row>
    <row r="100" spans="2:53" ht="46" x14ac:dyDescent="0.35">
      <c r="B100" s="47">
        <f t="shared" si="17"/>
        <v>27</v>
      </c>
      <c r="C100" s="104" t="s">
        <v>223</v>
      </c>
      <c r="D100" s="106" t="s">
        <v>224</v>
      </c>
      <c r="E100" s="181">
        <v>1</v>
      </c>
      <c r="F100" s="181">
        <v>1</v>
      </c>
      <c r="G100" s="118">
        <v>1</v>
      </c>
      <c r="H100" s="48"/>
      <c r="I100" s="48"/>
      <c r="J100" s="48"/>
      <c r="K100" s="48"/>
      <c r="L100" s="48"/>
      <c r="M100" s="48"/>
      <c r="N100" s="48"/>
      <c r="O100" s="48"/>
      <c r="P100" s="48"/>
      <c r="Q100" s="48"/>
      <c r="R100" s="48"/>
      <c r="S100" s="48"/>
      <c r="T100" s="48"/>
      <c r="U100" s="48"/>
      <c r="V100" s="48"/>
      <c r="W100" s="48"/>
      <c r="X100" s="48"/>
      <c r="Y100" s="48"/>
      <c r="Z100" s="48"/>
      <c r="AA100" s="48"/>
      <c r="AB100" s="48"/>
      <c r="AC100" s="48"/>
      <c r="AD100" s="48"/>
      <c r="AE100" s="48"/>
      <c r="AF100" s="48"/>
      <c r="AG100" s="48"/>
      <c r="AH100" s="48"/>
      <c r="AI100" s="48"/>
      <c r="AJ100" s="48"/>
      <c r="AK100" s="48"/>
      <c r="AL100" s="48"/>
      <c r="AM100" s="48"/>
      <c r="AN100" s="48"/>
      <c r="AO100" s="48"/>
      <c r="AP100" s="48"/>
      <c r="AQ100" s="48"/>
      <c r="AR100" s="49"/>
      <c r="AT100" s="50">
        <f t="shared" si="10"/>
        <v>0</v>
      </c>
      <c r="AU100" s="51">
        <f t="shared" si="11"/>
        <v>0</v>
      </c>
      <c r="AV100" s="51">
        <f t="shared" si="12"/>
        <v>0</v>
      </c>
      <c r="AW100" s="51">
        <f t="shared" si="13"/>
        <v>0</v>
      </c>
      <c r="AX100" s="51">
        <f t="shared" si="14"/>
        <v>3</v>
      </c>
      <c r="AY100" s="51">
        <f t="shared" si="16"/>
        <v>3</v>
      </c>
      <c r="AZ100" s="52">
        <f t="shared" si="15"/>
        <v>1</v>
      </c>
      <c r="BA100" s="53"/>
    </row>
    <row r="101" spans="2:53" ht="34.5" x14ac:dyDescent="0.35">
      <c r="B101" s="47">
        <f>B100+1</f>
        <v>28</v>
      </c>
      <c r="C101" s="104" t="s">
        <v>225</v>
      </c>
      <c r="D101" s="106" t="s">
        <v>226</v>
      </c>
      <c r="E101" s="181">
        <v>2</v>
      </c>
      <c r="F101" s="181">
        <v>3</v>
      </c>
      <c r="G101" s="119">
        <v>2</v>
      </c>
      <c r="H101" s="48"/>
      <c r="I101" s="48"/>
      <c r="J101" s="48"/>
      <c r="K101" s="48"/>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48"/>
      <c r="AP101" s="48"/>
      <c r="AQ101" s="48"/>
      <c r="AR101" s="49"/>
      <c r="AT101" s="50">
        <f t="shared" si="10"/>
        <v>0</v>
      </c>
      <c r="AU101" s="51">
        <f t="shared" si="11"/>
        <v>0</v>
      </c>
      <c r="AV101" s="51">
        <f t="shared" si="12"/>
        <v>1</v>
      </c>
      <c r="AW101" s="51">
        <f t="shared" si="13"/>
        <v>2</v>
      </c>
      <c r="AX101" s="51">
        <f t="shared" si="14"/>
        <v>0</v>
      </c>
      <c r="AY101" s="51">
        <f t="shared" si="16"/>
        <v>3</v>
      </c>
      <c r="AZ101" s="52">
        <f t="shared" si="15"/>
        <v>2</v>
      </c>
      <c r="BA101" s="53"/>
    </row>
    <row r="102" spans="2:53" ht="57.5" x14ac:dyDescent="0.35">
      <c r="B102" s="47">
        <f t="shared" si="17"/>
        <v>29</v>
      </c>
      <c r="C102" s="104" t="s">
        <v>227</v>
      </c>
      <c r="D102" s="106" t="s">
        <v>228</v>
      </c>
      <c r="E102" s="181">
        <v>1</v>
      </c>
      <c r="F102" s="181">
        <v>3</v>
      </c>
      <c r="G102" s="118">
        <v>2</v>
      </c>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9"/>
      <c r="AT102" s="50">
        <f t="shared" ref="AT102:AT138" si="18">COUNTIF(E102:AR102,"5")</f>
        <v>0</v>
      </c>
      <c r="AU102" s="51">
        <f t="shared" ref="AU102:AU138" si="19">COUNTIF(E102:AR102,"4")</f>
        <v>0</v>
      </c>
      <c r="AV102" s="51">
        <f t="shared" ref="AV102:AV138" si="20">COUNTIF(E102:AR102,"3")</f>
        <v>1</v>
      </c>
      <c r="AW102" s="51">
        <f t="shared" ref="AW102:AW138" si="21">COUNTIF(E102:AR102,"2")</f>
        <v>1</v>
      </c>
      <c r="AX102" s="51">
        <f t="shared" ref="AX102:AX138" si="22">COUNTIF(E102:AR102,"1")</f>
        <v>1</v>
      </c>
      <c r="AY102" s="51">
        <f t="shared" ref="AY102:AY138" si="23">SUM(AT102:AX102)</f>
        <v>3</v>
      </c>
      <c r="AZ102" s="52">
        <f t="shared" ref="AZ102:AZ138" si="24">ROUND(SUMPRODUCT($AT$4:$AX$4,AT102:AX102)/AY102,0)</f>
        <v>2</v>
      </c>
      <c r="BA102" s="53"/>
    </row>
    <row r="103" spans="2:53" ht="46" x14ac:dyDescent="0.35">
      <c r="B103" s="47">
        <f t="shared" si="17"/>
        <v>30</v>
      </c>
      <c r="C103" s="104" t="s">
        <v>234</v>
      </c>
      <c r="D103" s="106" t="s">
        <v>230</v>
      </c>
      <c r="E103" s="119">
        <v>1</v>
      </c>
      <c r="F103" s="181">
        <v>2</v>
      </c>
      <c r="G103" s="181">
        <v>1</v>
      </c>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9"/>
      <c r="AT103" s="50">
        <f t="shared" si="18"/>
        <v>0</v>
      </c>
      <c r="AU103" s="51">
        <f t="shared" si="19"/>
        <v>0</v>
      </c>
      <c r="AV103" s="51">
        <f t="shared" si="20"/>
        <v>0</v>
      </c>
      <c r="AW103" s="51">
        <f t="shared" si="21"/>
        <v>1</v>
      </c>
      <c r="AX103" s="51">
        <f t="shared" si="22"/>
        <v>2</v>
      </c>
      <c r="AY103" s="51">
        <f t="shared" si="23"/>
        <v>3</v>
      </c>
      <c r="AZ103" s="52">
        <f t="shared" si="24"/>
        <v>1</v>
      </c>
      <c r="BA103" s="53"/>
    </row>
    <row r="104" spans="2:53" ht="46" x14ac:dyDescent="0.35">
      <c r="B104" s="47">
        <f t="shared" si="17"/>
        <v>31</v>
      </c>
      <c r="C104" s="104" t="s">
        <v>235</v>
      </c>
      <c r="D104" s="106" t="s">
        <v>231</v>
      </c>
      <c r="E104" s="118">
        <v>3</v>
      </c>
      <c r="F104" s="181">
        <v>3</v>
      </c>
      <c r="G104" s="181">
        <v>2</v>
      </c>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9"/>
      <c r="AT104" s="50">
        <f t="shared" si="18"/>
        <v>0</v>
      </c>
      <c r="AU104" s="51">
        <f t="shared" si="19"/>
        <v>0</v>
      </c>
      <c r="AV104" s="51">
        <f t="shared" si="20"/>
        <v>2</v>
      </c>
      <c r="AW104" s="51">
        <f t="shared" si="21"/>
        <v>1</v>
      </c>
      <c r="AX104" s="51">
        <f t="shared" si="22"/>
        <v>0</v>
      </c>
      <c r="AY104" s="51">
        <f t="shared" si="23"/>
        <v>3</v>
      </c>
      <c r="AZ104" s="52">
        <f t="shared" si="24"/>
        <v>3</v>
      </c>
      <c r="BA104" s="53"/>
    </row>
    <row r="105" spans="2:53" ht="46" x14ac:dyDescent="0.35">
      <c r="B105" s="47">
        <f t="shared" si="17"/>
        <v>32</v>
      </c>
      <c r="C105" s="104" t="s">
        <v>236</v>
      </c>
      <c r="D105" s="106" t="s">
        <v>232</v>
      </c>
      <c r="E105" s="119">
        <v>2</v>
      </c>
      <c r="F105" s="181">
        <v>3</v>
      </c>
      <c r="G105" s="181">
        <v>1</v>
      </c>
      <c r="H105" s="48"/>
      <c r="I105" s="48"/>
      <c r="J105" s="48"/>
      <c r="K105" s="48"/>
      <c r="L105" s="48"/>
      <c r="M105" s="48"/>
      <c r="N105" s="48"/>
      <c r="O105" s="48"/>
      <c r="P105" s="48"/>
      <c r="Q105" s="48"/>
      <c r="R105" s="48"/>
      <c r="S105" s="48"/>
      <c r="T105" s="48"/>
      <c r="U105" s="48"/>
      <c r="V105" s="48"/>
      <c r="W105" s="48"/>
      <c r="X105" s="48"/>
      <c r="Y105" s="48"/>
      <c r="Z105" s="48"/>
      <c r="AA105" s="48"/>
      <c r="AB105" s="48"/>
      <c r="AC105" s="48"/>
      <c r="AD105" s="48"/>
      <c r="AE105" s="48"/>
      <c r="AF105" s="48"/>
      <c r="AG105" s="48"/>
      <c r="AH105" s="48"/>
      <c r="AI105" s="48"/>
      <c r="AJ105" s="48"/>
      <c r="AK105" s="48"/>
      <c r="AL105" s="48"/>
      <c r="AM105" s="48"/>
      <c r="AN105" s="48"/>
      <c r="AO105" s="48"/>
      <c r="AP105" s="48"/>
      <c r="AQ105" s="48"/>
      <c r="AR105" s="49"/>
      <c r="AT105" s="50">
        <f t="shared" si="18"/>
        <v>0</v>
      </c>
      <c r="AU105" s="51">
        <f t="shared" si="19"/>
        <v>0</v>
      </c>
      <c r="AV105" s="51">
        <f t="shared" si="20"/>
        <v>1</v>
      </c>
      <c r="AW105" s="51">
        <f t="shared" si="21"/>
        <v>1</v>
      </c>
      <c r="AX105" s="51">
        <f t="shared" si="22"/>
        <v>1</v>
      </c>
      <c r="AY105" s="51">
        <f t="shared" si="23"/>
        <v>3</v>
      </c>
      <c r="AZ105" s="52">
        <f t="shared" si="24"/>
        <v>2</v>
      </c>
      <c r="BA105" s="53"/>
    </row>
    <row r="106" spans="2:53" ht="34.5" x14ac:dyDescent="0.35">
      <c r="B106" s="47">
        <f t="shared" si="17"/>
        <v>33</v>
      </c>
      <c r="C106" s="104" t="s">
        <v>244</v>
      </c>
      <c r="D106" s="106" t="s">
        <v>240</v>
      </c>
      <c r="E106" s="118">
        <v>2</v>
      </c>
      <c r="F106" s="181">
        <v>3</v>
      </c>
      <c r="G106" s="181">
        <v>1</v>
      </c>
      <c r="H106" s="48"/>
      <c r="I106" s="48"/>
      <c r="J106" s="48"/>
      <c r="K106" s="48"/>
      <c r="L106" s="48"/>
      <c r="M106" s="48"/>
      <c r="N106" s="48"/>
      <c r="O106" s="48"/>
      <c r="P106" s="48"/>
      <c r="Q106" s="48"/>
      <c r="R106" s="48"/>
      <c r="S106" s="48"/>
      <c r="T106" s="48"/>
      <c r="U106" s="48"/>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9"/>
      <c r="AT106" s="50">
        <f t="shared" si="18"/>
        <v>0</v>
      </c>
      <c r="AU106" s="51">
        <f t="shared" si="19"/>
        <v>0</v>
      </c>
      <c r="AV106" s="51">
        <f t="shared" si="20"/>
        <v>1</v>
      </c>
      <c r="AW106" s="51">
        <f t="shared" si="21"/>
        <v>1</v>
      </c>
      <c r="AX106" s="51">
        <f t="shared" si="22"/>
        <v>1</v>
      </c>
      <c r="AY106" s="51">
        <f t="shared" si="23"/>
        <v>3</v>
      </c>
      <c r="AZ106" s="52">
        <f t="shared" si="24"/>
        <v>2</v>
      </c>
      <c r="BA106" s="53"/>
    </row>
    <row r="107" spans="2:53" ht="34.5" x14ac:dyDescent="0.35">
      <c r="B107" s="47">
        <f t="shared" si="17"/>
        <v>34</v>
      </c>
      <c r="C107" s="104" t="s">
        <v>245</v>
      </c>
      <c r="D107" s="106" t="s">
        <v>241</v>
      </c>
      <c r="E107" s="119">
        <v>3</v>
      </c>
      <c r="F107" s="181">
        <v>3</v>
      </c>
      <c r="G107" s="181">
        <v>3</v>
      </c>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9"/>
      <c r="AT107" s="50">
        <f t="shared" si="18"/>
        <v>0</v>
      </c>
      <c r="AU107" s="51">
        <f t="shared" si="19"/>
        <v>0</v>
      </c>
      <c r="AV107" s="51">
        <f t="shared" si="20"/>
        <v>3</v>
      </c>
      <c r="AW107" s="51">
        <f t="shared" si="21"/>
        <v>0</v>
      </c>
      <c r="AX107" s="51">
        <f t="shared" si="22"/>
        <v>0</v>
      </c>
      <c r="AY107" s="51">
        <f t="shared" si="23"/>
        <v>3</v>
      </c>
      <c r="AZ107" s="52">
        <f t="shared" si="24"/>
        <v>3</v>
      </c>
      <c r="BA107" s="53"/>
    </row>
    <row r="108" spans="2:53" ht="46" x14ac:dyDescent="0.35">
      <c r="B108" s="47">
        <f t="shared" si="17"/>
        <v>35</v>
      </c>
      <c r="C108" s="104" t="s">
        <v>246</v>
      </c>
      <c r="D108" s="106" t="s">
        <v>242</v>
      </c>
      <c r="E108" s="118">
        <v>3</v>
      </c>
      <c r="F108" s="181">
        <v>4</v>
      </c>
      <c r="G108" s="181">
        <v>3</v>
      </c>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9"/>
      <c r="AT108" s="50">
        <f t="shared" si="18"/>
        <v>0</v>
      </c>
      <c r="AU108" s="51">
        <f t="shared" si="19"/>
        <v>1</v>
      </c>
      <c r="AV108" s="51">
        <f t="shared" si="20"/>
        <v>2</v>
      </c>
      <c r="AW108" s="51">
        <f t="shared" si="21"/>
        <v>0</v>
      </c>
      <c r="AX108" s="51">
        <f t="shared" si="22"/>
        <v>0</v>
      </c>
      <c r="AY108" s="51">
        <f t="shared" si="23"/>
        <v>3</v>
      </c>
      <c r="AZ108" s="52">
        <f t="shared" si="24"/>
        <v>3</v>
      </c>
      <c r="BA108" s="53"/>
    </row>
    <row r="109" spans="2:53" ht="46" x14ac:dyDescent="0.35">
      <c r="B109" s="47">
        <f t="shared" si="17"/>
        <v>36</v>
      </c>
      <c r="C109" s="104" t="s">
        <v>247</v>
      </c>
      <c r="D109" s="106" t="s">
        <v>243</v>
      </c>
      <c r="E109" s="119">
        <v>2</v>
      </c>
      <c r="F109" s="181">
        <v>2</v>
      </c>
      <c r="G109" s="181">
        <v>2</v>
      </c>
      <c r="H109" s="48"/>
      <c r="I109" s="48"/>
      <c r="J109" s="48"/>
      <c r="K109" s="48"/>
      <c r="L109" s="48"/>
      <c r="M109" s="48"/>
      <c r="N109" s="48"/>
      <c r="O109" s="48"/>
      <c r="P109" s="48"/>
      <c r="Q109" s="48"/>
      <c r="R109" s="48"/>
      <c r="S109" s="48"/>
      <c r="T109" s="48"/>
      <c r="U109" s="48"/>
      <c r="V109" s="48"/>
      <c r="W109" s="48"/>
      <c r="X109" s="48"/>
      <c r="Y109" s="48"/>
      <c r="Z109" s="48"/>
      <c r="AA109" s="48"/>
      <c r="AB109" s="48"/>
      <c r="AC109" s="48"/>
      <c r="AD109" s="48"/>
      <c r="AE109" s="48"/>
      <c r="AF109" s="48"/>
      <c r="AG109" s="48"/>
      <c r="AH109" s="48"/>
      <c r="AI109" s="48"/>
      <c r="AJ109" s="48"/>
      <c r="AK109" s="48"/>
      <c r="AL109" s="48"/>
      <c r="AM109" s="48"/>
      <c r="AN109" s="48"/>
      <c r="AO109" s="48"/>
      <c r="AP109" s="48"/>
      <c r="AQ109" s="48"/>
      <c r="AR109" s="49"/>
      <c r="AT109" s="50">
        <f t="shared" si="18"/>
        <v>0</v>
      </c>
      <c r="AU109" s="51">
        <f t="shared" si="19"/>
        <v>0</v>
      </c>
      <c r="AV109" s="51">
        <f t="shared" si="20"/>
        <v>0</v>
      </c>
      <c r="AW109" s="51">
        <f t="shared" si="21"/>
        <v>3</v>
      </c>
      <c r="AX109" s="51">
        <f t="shared" si="22"/>
        <v>0</v>
      </c>
      <c r="AY109" s="51">
        <f t="shared" si="23"/>
        <v>3</v>
      </c>
      <c r="AZ109" s="52">
        <f t="shared" si="24"/>
        <v>2</v>
      </c>
      <c r="BA109" s="53"/>
    </row>
    <row r="110" spans="2:53" ht="46" x14ac:dyDescent="0.35">
      <c r="B110" s="47">
        <f t="shared" si="17"/>
        <v>37</v>
      </c>
      <c r="C110" s="104" t="s">
        <v>250</v>
      </c>
      <c r="D110" s="106" t="s">
        <v>252</v>
      </c>
      <c r="E110" s="118">
        <v>1</v>
      </c>
      <c r="F110" s="181">
        <v>1</v>
      </c>
      <c r="G110" s="181">
        <v>1</v>
      </c>
      <c r="H110" s="48"/>
      <c r="I110" s="48"/>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8"/>
      <c r="AK110" s="48"/>
      <c r="AL110" s="48"/>
      <c r="AM110" s="48"/>
      <c r="AN110" s="48"/>
      <c r="AO110" s="48"/>
      <c r="AP110" s="48"/>
      <c r="AQ110" s="48"/>
      <c r="AR110" s="49"/>
      <c r="AT110" s="50">
        <f t="shared" si="18"/>
        <v>0</v>
      </c>
      <c r="AU110" s="51">
        <f t="shared" si="19"/>
        <v>0</v>
      </c>
      <c r="AV110" s="51">
        <f t="shared" si="20"/>
        <v>0</v>
      </c>
      <c r="AW110" s="51">
        <f t="shared" si="21"/>
        <v>0</v>
      </c>
      <c r="AX110" s="51">
        <f t="shared" si="22"/>
        <v>3</v>
      </c>
      <c r="AY110" s="51">
        <f t="shared" si="23"/>
        <v>3</v>
      </c>
      <c r="AZ110" s="52">
        <f t="shared" si="24"/>
        <v>1</v>
      </c>
      <c r="BA110" s="53"/>
    </row>
    <row r="111" spans="2:53" ht="57.5" x14ac:dyDescent="0.35">
      <c r="B111" s="47">
        <f t="shared" si="17"/>
        <v>38</v>
      </c>
      <c r="C111" s="104" t="s">
        <v>251</v>
      </c>
      <c r="D111" s="106" t="s">
        <v>257</v>
      </c>
      <c r="E111" s="118">
        <v>1</v>
      </c>
      <c r="F111" s="181">
        <v>1</v>
      </c>
      <c r="G111" s="181">
        <v>1</v>
      </c>
      <c r="H111" s="48"/>
      <c r="I111" s="48"/>
      <c r="J111" s="48"/>
      <c r="K111" s="48"/>
      <c r="L111" s="48"/>
      <c r="M111" s="48"/>
      <c r="N111" s="48"/>
      <c r="O111" s="48"/>
      <c r="P111" s="48"/>
      <c r="Q111" s="48"/>
      <c r="R111" s="48"/>
      <c r="S111" s="48"/>
      <c r="T111" s="48"/>
      <c r="U111" s="48"/>
      <c r="V111" s="48"/>
      <c r="W111" s="48"/>
      <c r="X111" s="48"/>
      <c r="Y111" s="48"/>
      <c r="Z111" s="48"/>
      <c r="AA111" s="48"/>
      <c r="AB111" s="48"/>
      <c r="AC111" s="48"/>
      <c r="AD111" s="48"/>
      <c r="AE111" s="48"/>
      <c r="AF111" s="48"/>
      <c r="AG111" s="48"/>
      <c r="AH111" s="48"/>
      <c r="AI111" s="48"/>
      <c r="AJ111" s="48"/>
      <c r="AK111" s="48"/>
      <c r="AL111" s="48"/>
      <c r="AM111" s="48"/>
      <c r="AN111" s="48"/>
      <c r="AO111" s="48"/>
      <c r="AP111" s="48"/>
      <c r="AQ111" s="48"/>
      <c r="AR111" s="49"/>
      <c r="AT111" s="50">
        <f t="shared" si="18"/>
        <v>0</v>
      </c>
      <c r="AU111" s="51">
        <f t="shared" si="19"/>
        <v>0</v>
      </c>
      <c r="AV111" s="51">
        <f t="shared" si="20"/>
        <v>0</v>
      </c>
      <c r="AW111" s="51">
        <f t="shared" si="21"/>
        <v>0</v>
      </c>
      <c r="AX111" s="51">
        <f t="shared" si="22"/>
        <v>3</v>
      </c>
      <c r="AY111" s="51">
        <f t="shared" si="23"/>
        <v>3</v>
      </c>
      <c r="AZ111" s="52">
        <f t="shared" si="24"/>
        <v>1</v>
      </c>
      <c r="BA111" s="53"/>
    </row>
    <row r="112" spans="2:53" ht="34.5" x14ac:dyDescent="0.35">
      <c r="B112" s="47">
        <f t="shared" si="17"/>
        <v>39</v>
      </c>
      <c r="C112" s="104" t="s">
        <v>256</v>
      </c>
      <c r="D112" s="106" t="s">
        <v>448</v>
      </c>
      <c r="E112" s="118">
        <v>3</v>
      </c>
      <c r="F112" s="181">
        <v>3</v>
      </c>
      <c r="G112" s="181">
        <v>2</v>
      </c>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49"/>
      <c r="AT112" s="50">
        <f t="shared" si="18"/>
        <v>0</v>
      </c>
      <c r="AU112" s="51">
        <f t="shared" si="19"/>
        <v>0</v>
      </c>
      <c r="AV112" s="51">
        <f t="shared" si="20"/>
        <v>2</v>
      </c>
      <c r="AW112" s="51">
        <f t="shared" si="21"/>
        <v>1</v>
      </c>
      <c r="AX112" s="51">
        <f t="shared" si="22"/>
        <v>0</v>
      </c>
      <c r="AY112" s="51">
        <f t="shared" si="23"/>
        <v>3</v>
      </c>
      <c r="AZ112" s="52">
        <f t="shared" si="24"/>
        <v>3</v>
      </c>
      <c r="BA112" s="53"/>
    </row>
    <row r="113" spans="2:53" ht="34.5" x14ac:dyDescent="0.35">
      <c r="B113" s="47">
        <f t="shared" si="17"/>
        <v>40</v>
      </c>
      <c r="C113" s="104" t="s">
        <v>262</v>
      </c>
      <c r="D113" s="106" t="s">
        <v>258</v>
      </c>
      <c r="E113" s="119">
        <v>2</v>
      </c>
      <c r="F113" s="181">
        <v>3</v>
      </c>
      <c r="G113" s="181">
        <v>2</v>
      </c>
      <c r="H113" s="48"/>
      <c r="I113" s="48"/>
      <c r="J113" s="48"/>
      <c r="K113" s="48"/>
      <c r="L113" s="48"/>
      <c r="M113" s="48"/>
      <c r="N113" s="48"/>
      <c r="O113" s="48"/>
      <c r="P113" s="48"/>
      <c r="Q113" s="48"/>
      <c r="R113" s="48"/>
      <c r="S113" s="48"/>
      <c r="T113" s="48"/>
      <c r="U113" s="48"/>
      <c r="V113" s="48"/>
      <c r="W113" s="48"/>
      <c r="X113" s="48"/>
      <c r="Y113" s="48"/>
      <c r="Z113" s="48"/>
      <c r="AA113" s="48"/>
      <c r="AB113" s="48"/>
      <c r="AC113" s="48"/>
      <c r="AD113" s="48"/>
      <c r="AE113" s="48"/>
      <c r="AF113" s="48"/>
      <c r="AG113" s="48"/>
      <c r="AH113" s="48"/>
      <c r="AI113" s="48"/>
      <c r="AJ113" s="48"/>
      <c r="AK113" s="48"/>
      <c r="AL113" s="48"/>
      <c r="AM113" s="48"/>
      <c r="AN113" s="48"/>
      <c r="AO113" s="48"/>
      <c r="AP113" s="48"/>
      <c r="AQ113" s="48"/>
      <c r="AR113" s="49"/>
      <c r="AT113" s="50">
        <f t="shared" si="18"/>
        <v>0</v>
      </c>
      <c r="AU113" s="51">
        <f t="shared" si="19"/>
        <v>0</v>
      </c>
      <c r="AV113" s="51">
        <f t="shared" si="20"/>
        <v>1</v>
      </c>
      <c r="AW113" s="51">
        <f t="shared" si="21"/>
        <v>2</v>
      </c>
      <c r="AX113" s="51">
        <f t="shared" si="22"/>
        <v>0</v>
      </c>
      <c r="AY113" s="51">
        <f t="shared" si="23"/>
        <v>3</v>
      </c>
      <c r="AZ113" s="52">
        <f t="shared" si="24"/>
        <v>2</v>
      </c>
      <c r="BA113" s="53"/>
    </row>
    <row r="114" spans="2:53" ht="46" x14ac:dyDescent="0.35">
      <c r="B114" s="47">
        <f t="shared" si="17"/>
        <v>41</v>
      </c>
      <c r="C114" s="104" t="s">
        <v>263</v>
      </c>
      <c r="D114" s="106" t="s">
        <v>259</v>
      </c>
      <c r="E114" s="119">
        <v>1</v>
      </c>
      <c r="F114" s="181">
        <v>2</v>
      </c>
      <c r="G114" s="181">
        <v>1</v>
      </c>
      <c r="H114" s="48"/>
      <c r="I114" s="48"/>
      <c r="J114" s="48"/>
      <c r="K114" s="48"/>
      <c r="L114" s="48"/>
      <c r="M114" s="48"/>
      <c r="N114" s="48"/>
      <c r="O114" s="48"/>
      <c r="P114" s="48"/>
      <c r="Q114" s="48"/>
      <c r="R114" s="48"/>
      <c r="S114" s="48"/>
      <c r="T114" s="48"/>
      <c r="U114" s="48"/>
      <c r="V114" s="48"/>
      <c r="W114" s="48"/>
      <c r="X114" s="48"/>
      <c r="Y114" s="48"/>
      <c r="Z114" s="48"/>
      <c r="AA114" s="48"/>
      <c r="AB114" s="48"/>
      <c r="AC114" s="48"/>
      <c r="AD114" s="48"/>
      <c r="AE114" s="48"/>
      <c r="AF114" s="48"/>
      <c r="AG114" s="48"/>
      <c r="AH114" s="48"/>
      <c r="AI114" s="48"/>
      <c r="AJ114" s="48"/>
      <c r="AK114" s="48"/>
      <c r="AL114" s="48"/>
      <c r="AM114" s="48"/>
      <c r="AN114" s="48"/>
      <c r="AO114" s="48"/>
      <c r="AP114" s="48"/>
      <c r="AQ114" s="48"/>
      <c r="AR114" s="49"/>
      <c r="AT114" s="50">
        <f t="shared" si="18"/>
        <v>0</v>
      </c>
      <c r="AU114" s="51">
        <f t="shared" si="19"/>
        <v>0</v>
      </c>
      <c r="AV114" s="51">
        <f t="shared" si="20"/>
        <v>0</v>
      </c>
      <c r="AW114" s="51">
        <f t="shared" si="21"/>
        <v>1</v>
      </c>
      <c r="AX114" s="51">
        <f t="shared" si="22"/>
        <v>2</v>
      </c>
      <c r="AY114" s="51">
        <f t="shared" si="23"/>
        <v>3</v>
      </c>
      <c r="AZ114" s="52">
        <f t="shared" si="24"/>
        <v>1</v>
      </c>
      <c r="BA114" s="53"/>
    </row>
    <row r="115" spans="2:53" ht="46" x14ac:dyDescent="0.35">
      <c r="B115" s="47">
        <f t="shared" si="17"/>
        <v>42</v>
      </c>
      <c r="C115" s="104" t="s">
        <v>264</v>
      </c>
      <c r="D115" s="106" t="s">
        <v>260</v>
      </c>
      <c r="E115" s="119">
        <v>1</v>
      </c>
      <c r="F115" s="181">
        <v>2</v>
      </c>
      <c r="G115" s="181">
        <v>1</v>
      </c>
      <c r="H115" s="48"/>
      <c r="I115" s="48"/>
      <c r="J115" s="48"/>
      <c r="K115" s="48"/>
      <c r="L115" s="48"/>
      <c r="M115" s="48"/>
      <c r="N115" s="48"/>
      <c r="O115" s="48"/>
      <c r="P115" s="48"/>
      <c r="Q115" s="48"/>
      <c r="R115" s="48"/>
      <c r="S115" s="48"/>
      <c r="T115" s="48"/>
      <c r="U115" s="48"/>
      <c r="V115" s="48"/>
      <c r="W115" s="48"/>
      <c r="X115" s="48"/>
      <c r="Y115" s="48"/>
      <c r="Z115" s="48"/>
      <c r="AA115" s="48"/>
      <c r="AB115" s="48"/>
      <c r="AC115" s="48"/>
      <c r="AD115" s="48"/>
      <c r="AE115" s="48"/>
      <c r="AF115" s="48"/>
      <c r="AG115" s="48"/>
      <c r="AH115" s="48"/>
      <c r="AI115" s="48"/>
      <c r="AJ115" s="48"/>
      <c r="AK115" s="48"/>
      <c r="AL115" s="48"/>
      <c r="AM115" s="48"/>
      <c r="AN115" s="48"/>
      <c r="AO115" s="48"/>
      <c r="AP115" s="48"/>
      <c r="AQ115" s="48"/>
      <c r="AR115" s="49"/>
      <c r="AT115" s="50">
        <f t="shared" si="18"/>
        <v>0</v>
      </c>
      <c r="AU115" s="51">
        <f t="shared" si="19"/>
        <v>0</v>
      </c>
      <c r="AV115" s="51">
        <f t="shared" si="20"/>
        <v>0</v>
      </c>
      <c r="AW115" s="51">
        <f t="shared" si="21"/>
        <v>1</v>
      </c>
      <c r="AX115" s="51">
        <f t="shared" si="22"/>
        <v>2</v>
      </c>
      <c r="AY115" s="51">
        <f t="shared" si="23"/>
        <v>3</v>
      </c>
      <c r="AZ115" s="52">
        <f t="shared" si="24"/>
        <v>1</v>
      </c>
      <c r="BA115" s="53"/>
    </row>
    <row r="116" spans="2:53" ht="34.5" x14ac:dyDescent="0.35">
      <c r="B116" s="47">
        <f t="shared" si="17"/>
        <v>43</v>
      </c>
      <c r="C116" s="104" t="s">
        <v>268</v>
      </c>
      <c r="D116" s="106" t="s">
        <v>269</v>
      </c>
      <c r="E116" s="181">
        <v>2</v>
      </c>
      <c r="F116" s="119">
        <v>2</v>
      </c>
      <c r="G116" s="181">
        <v>2</v>
      </c>
      <c r="H116" s="48"/>
      <c r="I116" s="48"/>
      <c r="J116" s="48"/>
      <c r="K116" s="48"/>
      <c r="L116" s="48"/>
      <c r="M116" s="48"/>
      <c r="N116" s="48"/>
      <c r="O116" s="48"/>
      <c r="P116" s="48"/>
      <c r="Q116" s="48"/>
      <c r="R116" s="48"/>
      <c r="S116" s="48"/>
      <c r="T116" s="48"/>
      <c r="U116" s="48"/>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9"/>
      <c r="AT116" s="50">
        <f t="shared" si="18"/>
        <v>0</v>
      </c>
      <c r="AU116" s="51">
        <f t="shared" si="19"/>
        <v>0</v>
      </c>
      <c r="AV116" s="51">
        <f t="shared" si="20"/>
        <v>0</v>
      </c>
      <c r="AW116" s="51">
        <f t="shared" si="21"/>
        <v>3</v>
      </c>
      <c r="AX116" s="51">
        <f t="shared" si="22"/>
        <v>0</v>
      </c>
      <c r="AY116" s="51">
        <f t="shared" si="23"/>
        <v>3</v>
      </c>
      <c r="AZ116" s="52">
        <f t="shared" si="24"/>
        <v>2</v>
      </c>
      <c r="BA116" s="53"/>
    </row>
    <row r="117" spans="2:53" ht="34.5" x14ac:dyDescent="0.35">
      <c r="B117" s="47">
        <f t="shared" si="17"/>
        <v>44</v>
      </c>
      <c r="C117" s="104" t="s">
        <v>270</v>
      </c>
      <c r="D117" s="106" t="s">
        <v>272</v>
      </c>
      <c r="E117" s="181">
        <v>3</v>
      </c>
      <c r="F117" s="119">
        <v>3</v>
      </c>
      <c r="G117" s="181">
        <v>3</v>
      </c>
      <c r="H117" s="48"/>
      <c r="I117" s="48"/>
      <c r="J117" s="48"/>
      <c r="K117" s="48"/>
      <c r="L117" s="48"/>
      <c r="M117" s="48"/>
      <c r="N117" s="48"/>
      <c r="O117" s="48"/>
      <c r="P117" s="48"/>
      <c r="Q117" s="48"/>
      <c r="R117" s="48"/>
      <c r="S117" s="48"/>
      <c r="T117" s="48"/>
      <c r="U117" s="48"/>
      <c r="V117" s="48"/>
      <c r="W117" s="48"/>
      <c r="X117" s="48"/>
      <c r="Y117" s="48"/>
      <c r="Z117" s="48"/>
      <c r="AA117" s="48"/>
      <c r="AB117" s="48"/>
      <c r="AC117" s="48"/>
      <c r="AD117" s="48"/>
      <c r="AE117" s="48"/>
      <c r="AF117" s="48"/>
      <c r="AG117" s="48"/>
      <c r="AH117" s="48"/>
      <c r="AI117" s="48"/>
      <c r="AJ117" s="48"/>
      <c r="AK117" s="48"/>
      <c r="AL117" s="48"/>
      <c r="AM117" s="48"/>
      <c r="AN117" s="48"/>
      <c r="AO117" s="48"/>
      <c r="AP117" s="48"/>
      <c r="AQ117" s="48"/>
      <c r="AR117" s="49"/>
      <c r="AT117" s="50">
        <f t="shared" si="18"/>
        <v>0</v>
      </c>
      <c r="AU117" s="51">
        <f t="shared" si="19"/>
        <v>0</v>
      </c>
      <c r="AV117" s="51">
        <f t="shared" si="20"/>
        <v>3</v>
      </c>
      <c r="AW117" s="51">
        <f t="shared" si="21"/>
        <v>0</v>
      </c>
      <c r="AX117" s="51">
        <f t="shared" si="22"/>
        <v>0</v>
      </c>
      <c r="AY117" s="51">
        <f t="shared" si="23"/>
        <v>3</v>
      </c>
      <c r="AZ117" s="52">
        <f t="shared" si="24"/>
        <v>3</v>
      </c>
      <c r="BA117" s="53"/>
    </row>
    <row r="118" spans="2:53" ht="34.5" x14ac:dyDescent="0.35">
      <c r="B118" s="47">
        <f t="shared" si="17"/>
        <v>45</v>
      </c>
      <c r="C118" s="104" t="s">
        <v>271</v>
      </c>
      <c r="D118" s="106" t="s">
        <v>274</v>
      </c>
      <c r="E118" s="181">
        <v>3</v>
      </c>
      <c r="F118" s="119">
        <v>2</v>
      </c>
      <c r="G118" s="181">
        <v>2</v>
      </c>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9"/>
      <c r="AT118" s="50">
        <f t="shared" si="18"/>
        <v>0</v>
      </c>
      <c r="AU118" s="51">
        <f t="shared" si="19"/>
        <v>0</v>
      </c>
      <c r="AV118" s="51">
        <f t="shared" si="20"/>
        <v>1</v>
      </c>
      <c r="AW118" s="51">
        <f t="shared" si="21"/>
        <v>2</v>
      </c>
      <c r="AX118" s="51">
        <f t="shared" si="22"/>
        <v>0</v>
      </c>
      <c r="AY118" s="51">
        <f t="shared" si="23"/>
        <v>3</v>
      </c>
      <c r="AZ118" s="52">
        <f t="shared" si="24"/>
        <v>2</v>
      </c>
      <c r="BA118" s="53"/>
    </row>
    <row r="119" spans="2:53" ht="23" x14ac:dyDescent="0.35">
      <c r="B119" s="47">
        <f t="shared" si="17"/>
        <v>46</v>
      </c>
      <c r="C119" s="104" t="s">
        <v>278</v>
      </c>
      <c r="D119" s="106" t="s">
        <v>282</v>
      </c>
      <c r="E119" s="181">
        <v>2</v>
      </c>
      <c r="F119" s="118">
        <v>1</v>
      </c>
      <c r="G119" s="181">
        <v>1</v>
      </c>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9"/>
      <c r="AT119" s="50">
        <f t="shared" si="18"/>
        <v>0</v>
      </c>
      <c r="AU119" s="51">
        <f t="shared" si="19"/>
        <v>0</v>
      </c>
      <c r="AV119" s="51">
        <f t="shared" si="20"/>
        <v>0</v>
      </c>
      <c r="AW119" s="51">
        <f t="shared" si="21"/>
        <v>1</v>
      </c>
      <c r="AX119" s="51">
        <f t="shared" si="22"/>
        <v>2</v>
      </c>
      <c r="AY119" s="51">
        <f t="shared" si="23"/>
        <v>3</v>
      </c>
      <c r="AZ119" s="52">
        <f t="shared" si="24"/>
        <v>1</v>
      </c>
      <c r="BA119" s="53"/>
    </row>
    <row r="120" spans="2:53" ht="46" x14ac:dyDescent="0.35">
      <c r="B120" s="47">
        <f t="shared" si="17"/>
        <v>47</v>
      </c>
      <c r="C120" s="104" t="s">
        <v>279</v>
      </c>
      <c r="D120" s="106" t="s">
        <v>281</v>
      </c>
      <c r="E120" s="181">
        <v>2</v>
      </c>
      <c r="F120" s="118">
        <v>1</v>
      </c>
      <c r="G120" s="181">
        <v>1</v>
      </c>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9"/>
      <c r="AT120" s="50">
        <f t="shared" si="18"/>
        <v>0</v>
      </c>
      <c r="AU120" s="51">
        <f t="shared" si="19"/>
        <v>0</v>
      </c>
      <c r="AV120" s="51">
        <f t="shared" si="20"/>
        <v>0</v>
      </c>
      <c r="AW120" s="51">
        <f t="shared" si="21"/>
        <v>1</v>
      </c>
      <c r="AX120" s="51">
        <f t="shared" si="22"/>
        <v>2</v>
      </c>
      <c r="AY120" s="51">
        <f t="shared" si="23"/>
        <v>3</v>
      </c>
      <c r="AZ120" s="52">
        <f t="shared" si="24"/>
        <v>1</v>
      </c>
      <c r="BA120" s="53"/>
    </row>
    <row r="121" spans="2:53" ht="23" x14ac:dyDescent="0.35">
      <c r="B121" s="47">
        <f t="shared" si="17"/>
        <v>48</v>
      </c>
      <c r="C121" s="104" t="s">
        <v>280</v>
      </c>
      <c r="D121" s="106" t="s">
        <v>283</v>
      </c>
      <c r="E121" s="181">
        <v>2</v>
      </c>
      <c r="F121" s="118">
        <v>2</v>
      </c>
      <c r="G121" s="181">
        <v>2</v>
      </c>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48"/>
      <c r="AF121" s="48"/>
      <c r="AG121" s="48"/>
      <c r="AH121" s="48"/>
      <c r="AI121" s="48"/>
      <c r="AJ121" s="48"/>
      <c r="AK121" s="48"/>
      <c r="AL121" s="48"/>
      <c r="AM121" s="48"/>
      <c r="AN121" s="48"/>
      <c r="AO121" s="48"/>
      <c r="AP121" s="48"/>
      <c r="AQ121" s="48"/>
      <c r="AR121" s="49"/>
      <c r="AT121" s="50">
        <f t="shared" si="18"/>
        <v>0</v>
      </c>
      <c r="AU121" s="51">
        <f t="shared" si="19"/>
        <v>0</v>
      </c>
      <c r="AV121" s="51">
        <f t="shared" si="20"/>
        <v>0</v>
      </c>
      <c r="AW121" s="51">
        <f t="shared" si="21"/>
        <v>3</v>
      </c>
      <c r="AX121" s="51">
        <f t="shared" si="22"/>
        <v>0</v>
      </c>
      <c r="AY121" s="51">
        <f t="shared" si="23"/>
        <v>3</v>
      </c>
      <c r="AZ121" s="52">
        <f t="shared" si="24"/>
        <v>2</v>
      </c>
      <c r="BA121" s="53"/>
    </row>
    <row r="122" spans="2:53" ht="34.5" x14ac:dyDescent="0.35">
      <c r="B122" s="47">
        <f t="shared" si="17"/>
        <v>49</v>
      </c>
      <c r="C122" s="104" t="s">
        <v>284</v>
      </c>
      <c r="D122" s="106" t="s">
        <v>285</v>
      </c>
      <c r="E122" s="181">
        <v>1</v>
      </c>
      <c r="F122" s="118">
        <v>1</v>
      </c>
      <c r="G122" s="181">
        <v>1</v>
      </c>
      <c r="H122" s="48"/>
      <c r="I122" s="48"/>
      <c r="J122" s="48"/>
      <c r="K122" s="48"/>
      <c r="L122" s="48"/>
      <c r="M122" s="48"/>
      <c r="N122" s="48"/>
      <c r="O122" s="48"/>
      <c r="P122" s="48"/>
      <c r="Q122" s="48"/>
      <c r="R122" s="48"/>
      <c r="S122" s="48"/>
      <c r="T122" s="48"/>
      <c r="U122" s="48"/>
      <c r="V122" s="48"/>
      <c r="W122" s="48"/>
      <c r="X122" s="48"/>
      <c r="Y122" s="48"/>
      <c r="Z122" s="48"/>
      <c r="AA122" s="48"/>
      <c r="AB122" s="48"/>
      <c r="AC122" s="48"/>
      <c r="AD122" s="48"/>
      <c r="AE122" s="48"/>
      <c r="AF122" s="48"/>
      <c r="AG122" s="48"/>
      <c r="AH122" s="48"/>
      <c r="AI122" s="48"/>
      <c r="AJ122" s="48"/>
      <c r="AK122" s="48"/>
      <c r="AL122" s="48"/>
      <c r="AM122" s="48"/>
      <c r="AN122" s="48"/>
      <c r="AO122" s="48"/>
      <c r="AP122" s="48"/>
      <c r="AQ122" s="48"/>
      <c r="AR122" s="49"/>
      <c r="AT122" s="50">
        <f t="shared" si="18"/>
        <v>0</v>
      </c>
      <c r="AU122" s="51">
        <f t="shared" si="19"/>
        <v>0</v>
      </c>
      <c r="AV122" s="51">
        <f t="shared" si="20"/>
        <v>0</v>
      </c>
      <c r="AW122" s="51">
        <f t="shared" si="21"/>
        <v>0</v>
      </c>
      <c r="AX122" s="51">
        <f t="shared" si="22"/>
        <v>3</v>
      </c>
      <c r="AY122" s="51">
        <f t="shared" si="23"/>
        <v>3</v>
      </c>
      <c r="AZ122" s="52">
        <f t="shared" si="24"/>
        <v>1</v>
      </c>
      <c r="BA122" s="53"/>
    </row>
    <row r="123" spans="2:53" ht="34.5" x14ac:dyDescent="0.35">
      <c r="B123" s="47">
        <f t="shared" si="17"/>
        <v>50</v>
      </c>
      <c r="C123" s="104" t="s">
        <v>292</v>
      </c>
      <c r="D123" s="106" t="s">
        <v>288</v>
      </c>
      <c r="E123" s="181">
        <v>2</v>
      </c>
      <c r="F123" s="118">
        <v>3</v>
      </c>
      <c r="G123" s="181">
        <v>2</v>
      </c>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48"/>
      <c r="AF123" s="48"/>
      <c r="AG123" s="48"/>
      <c r="AH123" s="48"/>
      <c r="AI123" s="48"/>
      <c r="AJ123" s="48"/>
      <c r="AK123" s="48"/>
      <c r="AL123" s="48"/>
      <c r="AM123" s="48"/>
      <c r="AN123" s="48"/>
      <c r="AO123" s="48"/>
      <c r="AP123" s="48"/>
      <c r="AQ123" s="48"/>
      <c r="AR123" s="49"/>
      <c r="AT123" s="50">
        <f t="shared" si="18"/>
        <v>0</v>
      </c>
      <c r="AU123" s="51">
        <f t="shared" si="19"/>
        <v>0</v>
      </c>
      <c r="AV123" s="51">
        <f t="shared" si="20"/>
        <v>1</v>
      </c>
      <c r="AW123" s="51">
        <f t="shared" si="21"/>
        <v>2</v>
      </c>
      <c r="AX123" s="51">
        <f t="shared" si="22"/>
        <v>0</v>
      </c>
      <c r="AY123" s="51">
        <f t="shared" si="23"/>
        <v>3</v>
      </c>
      <c r="AZ123" s="52">
        <f t="shared" si="24"/>
        <v>2</v>
      </c>
      <c r="BA123" s="53"/>
    </row>
    <row r="124" spans="2:53" ht="46" x14ac:dyDescent="0.35">
      <c r="B124" s="47">
        <f t="shared" si="17"/>
        <v>51</v>
      </c>
      <c r="C124" s="104" t="s">
        <v>293</v>
      </c>
      <c r="D124" s="106" t="s">
        <v>289</v>
      </c>
      <c r="E124" s="181">
        <v>2</v>
      </c>
      <c r="F124" s="118">
        <v>1</v>
      </c>
      <c r="G124" s="181">
        <v>1</v>
      </c>
      <c r="H124" s="48"/>
      <c r="I124" s="48"/>
      <c r="J124" s="48"/>
      <c r="K124" s="48"/>
      <c r="L124" s="48"/>
      <c r="M124" s="48"/>
      <c r="N124" s="48"/>
      <c r="O124" s="48"/>
      <c r="P124" s="48"/>
      <c r="Q124" s="48"/>
      <c r="R124" s="48"/>
      <c r="S124" s="48"/>
      <c r="T124" s="48"/>
      <c r="U124" s="48"/>
      <c r="V124" s="48"/>
      <c r="W124" s="48"/>
      <c r="X124" s="48"/>
      <c r="Y124" s="48"/>
      <c r="Z124" s="48"/>
      <c r="AA124" s="48"/>
      <c r="AB124" s="48"/>
      <c r="AC124" s="48"/>
      <c r="AD124" s="48"/>
      <c r="AE124" s="48"/>
      <c r="AF124" s="48"/>
      <c r="AG124" s="48"/>
      <c r="AH124" s="48"/>
      <c r="AI124" s="48"/>
      <c r="AJ124" s="48"/>
      <c r="AK124" s="48"/>
      <c r="AL124" s="48"/>
      <c r="AM124" s="48"/>
      <c r="AN124" s="48"/>
      <c r="AO124" s="48"/>
      <c r="AP124" s="48"/>
      <c r="AQ124" s="48"/>
      <c r="AR124" s="49"/>
      <c r="AT124" s="50">
        <f t="shared" si="18"/>
        <v>0</v>
      </c>
      <c r="AU124" s="51">
        <f t="shared" si="19"/>
        <v>0</v>
      </c>
      <c r="AV124" s="51">
        <f t="shared" si="20"/>
        <v>0</v>
      </c>
      <c r="AW124" s="51">
        <f t="shared" si="21"/>
        <v>1</v>
      </c>
      <c r="AX124" s="51">
        <f t="shared" si="22"/>
        <v>2</v>
      </c>
      <c r="AY124" s="51">
        <f t="shared" si="23"/>
        <v>3</v>
      </c>
      <c r="AZ124" s="52">
        <f t="shared" si="24"/>
        <v>1</v>
      </c>
      <c r="BA124" s="53"/>
    </row>
    <row r="125" spans="2:53" ht="34.5" x14ac:dyDescent="0.35">
      <c r="B125" s="47">
        <f t="shared" si="17"/>
        <v>52</v>
      </c>
      <c r="C125" s="104" t="s">
        <v>294</v>
      </c>
      <c r="D125" s="106" t="s">
        <v>290</v>
      </c>
      <c r="E125" s="181">
        <v>1</v>
      </c>
      <c r="F125" s="118">
        <v>1</v>
      </c>
      <c r="G125" s="181">
        <v>1</v>
      </c>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9"/>
      <c r="AT125" s="50">
        <f t="shared" si="18"/>
        <v>0</v>
      </c>
      <c r="AU125" s="51">
        <f t="shared" si="19"/>
        <v>0</v>
      </c>
      <c r="AV125" s="51">
        <f t="shared" si="20"/>
        <v>0</v>
      </c>
      <c r="AW125" s="51">
        <f t="shared" si="21"/>
        <v>0</v>
      </c>
      <c r="AX125" s="51">
        <f t="shared" si="22"/>
        <v>3</v>
      </c>
      <c r="AY125" s="51">
        <f t="shared" si="23"/>
        <v>3</v>
      </c>
      <c r="AZ125" s="52">
        <f t="shared" si="24"/>
        <v>1</v>
      </c>
      <c r="BA125" s="53"/>
    </row>
    <row r="126" spans="2:53" ht="23" x14ac:dyDescent="0.35">
      <c r="B126" s="47">
        <f t="shared" si="17"/>
        <v>53</v>
      </c>
      <c r="C126" s="104" t="s">
        <v>295</v>
      </c>
      <c r="D126" s="106" t="s">
        <v>291</v>
      </c>
      <c r="E126" s="181">
        <v>1</v>
      </c>
      <c r="F126" s="118">
        <v>2</v>
      </c>
      <c r="G126" s="181">
        <v>1</v>
      </c>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9"/>
      <c r="AT126" s="50">
        <f t="shared" si="18"/>
        <v>0</v>
      </c>
      <c r="AU126" s="51">
        <f t="shared" si="19"/>
        <v>0</v>
      </c>
      <c r="AV126" s="51">
        <f t="shared" si="20"/>
        <v>0</v>
      </c>
      <c r="AW126" s="51">
        <f t="shared" si="21"/>
        <v>1</v>
      </c>
      <c r="AX126" s="51">
        <f t="shared" si="22"/>
        <v>2</v>
      </c>
      <c r="AY126" s="51">
        <f t="shared" si="23"/>
        <v>3</v>
      </c>
      <c r="AZ126" s="52">
        <f t="shared" si="24"/>
        <v>1</v>
      </c>
      <c r="BA126" s="53"/>
    </row>
    <row r="127" spans="2:53" ht="34.5" x14ac:dyDescent="0.35">
      <c r="B127" s="47">
        <f t="shared" si="17"/>
        <v>54</v>
      </c>
      <c r="C127" s="104" t="s">
        <v>297</v>
      </c>
      <c r="D127" s="106" t="s">
        <v>296</v>
      </c>
      <c r="E127" s="181">
        <v>1</v>
      </c>
      <c r="F127" s="118">
        <v>1</v>
      </c>
      <c r="G127" s="181">
        <v>1</v>
      </c>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9"/>
      <c r="AT127" s="50">
        <f t="shared" si="18"/>
        <v>0</v>
      </c>
      <c r="AU127" s="51">
        <f t="shared" si="19"/>
        <v>0</v>
      </c>
      <c r="AV127" s="51">
        <f t="shared" si="20"/>
        <v>0</v>
      </c>
      <c r="AW127" s="51">
        <f t="shared" si="21"/>
        <v>0</v>
      </c>
      <c r="AX127" s="51">
        <f t="shared" si="22"/>
        <v>3</v>
      </c>
      <c r="AY127" s="51">
        <f t="shared" si="23"/>
        <v>3</v>
      </c>
      <c r="AZ127" s="52">
        <f t="shared" si="24"/>
        <v>1</v>
      </c>
      <c r="BA127" s="53"/>
    </row>
    <row r="128" spans="2:53" ht="46" x14ac:dyDescent="0.35">
      <c r="B128" s="47">
        <f t="shared" si="17"/>
        <v>55</v>
      </c>
      <c r="C128" s="104" t="s">
        <v>300</v>
      </c>
      <c r="D128" s="106" t="s">
        <v>303</v>
      </c>
      <c r="E128" s="181">
        <v>1</v>
      </c>
      <c r="F128" s="118">
        <v>1</v>
      </c>
      <c r="G128" s="181">
        <v>1</v>
      </c>
      <c r="H128" s="48"/>
      <c r="I128" s="48"/>
      <c r="J128" s="48"/>
      <c r="K128" s="48"/>
      <c r="L128" s="48"/>
      <c r="M128" s="48"/>
      <c r="N128" s="48"/>
      <c r="O128" s="48"/>
      <c r="P128" s="48"/>
      <c r="Q128" s="48"/>
      <c r="R128" s="48"/>
      <c r="S128" s="48"/>
      <c r="T128" s="48"/>
      <c r="U128" s="48"/>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9"/>
      <c r="AT128" s="50">
        <f t="shared" si="18"/>
        <v>0</v>
      </c>
      <c r="AU128" s="51">
        <f t="shared" si="19"/>
        <v>0</v>
      </c>
      <c r="AV128" s="51">
        <f t="shared" si="20"/>
        <v>0</v>
      </c>
      <c r="AW128" s="51">
        <f t="shared" si="21"/>
        <v>0</v>
      </c>
      <c r="AX128" s="51">
        <f t="shared" si="22"/>
        <v>3</v>
      </c>
      <c r="AY128" s="51">
        <f t="shared" si="23"/>
        <v>3</v>
      </c>
      <c r="AZ128" s="52">
        <f t="shared" si="24"/>
        <v>1</v>
      </c>
      <c r="BA128" s="53"/>
    </row>
    <row r="129" spans="2:53" ht="34.5" x14ac:dyDescent="0.35">
      <c r="B129" s="47">
        <f t="shared" si="17"/>
        <v>56</v>
      </c>
      <c r="C129" s="104" t="s">
        <v>301</v>
      </c>
      <c r="D129" s="106" t="s">
        <v>302</v>
      </c>
      <c r="E129" s="181">
        <v>4</v>
      </c>
      <c r="F129" s="118">
        <v>4</v>
      </c>
      <c r="G129" s="181">
        <v>4</v>
      </c>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9"/>
      <c r="AT129" s="50">
        <f t="shared" si="18"/>
        <v>0</v>
      </c>
      <c r="AU129" s="51">
        <f t="shared" si="19"/>
        <v>3</v>
      </c>
      <c r="AV129" s="51">
        <f t="shared" si="20"/>
        <v>0</v>
      </c>
      <c r="AW129" s="51">
        <f t="shared" si="21"/>
        <v>0</v>
      </c>
      <c r="AX129" s="51">
        <f t="shared" si="22"/>
        <v>0</v>
      </c>
      <c r="AY129" s="51">
        <f t="shared" si="23"/>
        <v>3</v>
      </c>
      <c r="AZ129" s="52">
        <f t="shared" si="24"/>
        <v>4</v>
      </c>
      <c r="BA129" s="53"/>
    </row>
    <row r="130" spans="2:53" ht="46" x14ac:dyDescent="0.35">
      <c r="B130" s="47">
        <f t="shared" si="17"/>
        <v>57</v>
      </c>
      <c r="C130" s="104" t="s">
        <v>306</v>
      </c>
      <c r="D130" s="106" t="s">
        <v>307</v>
      </c>
      <c r="E130" s="181">
        <v>1</v>
      </c>
      <c r="F130" s="118">
        <v>1</v>
      </c>
      <c r="G130" s="181">
        <v>1</v>
      </c>
      <c r="H130" s="48"/>
      <c r="I130" s="48"/>
      <c r="J130" s="48"/>
      <c r="K130" s="48"/>
      <c r="L130" s="48"/>
      <c r="M130" s="48"/>
      <c r="N130" s="48"/>
      <c r="O130" s="48"/>
      <c r="P130" s="48"/>
      <c r="Q130" s="48"/>
      <c r="R130" s="48"/>
      <c r="S130" s="48"/>
      <c r="T130" s="48"/>
      <c r="U130" s="48"/>
      <c r="V130" s="48"/>
      <c r="W130" s="48"/>
      <c r="X130" s="48"/>
      <c r="Y130" s="48"/>
      <c r="Z130" s="48"/>
      <c r="AA130" s="48"/>
      <c r="AB130" s="48"/>
      <c r="AC130" s="48"/>
      <c r="AD130" s="48"/>
      <c r="AE130" s="48"/>
      <c r="AF130" s="48"/>
      <c r="AG130" s="48"/>
      <c r="AH130" s="48"/>
      <c r="AI130" s="48"/>
      <c r="AJ130" s="48"/>
      <c r="AK130" s="48"/>
      <c r="AL130" s="48"/>
      <c r="AM130" s="48"/>
      <c r="AN130" s="48"/>
      <c r="AO130" s="48"/>
      <c r="AP130" s="48"/>
      <c r="AQ130" s="48"/>
      <c r="AR130" s="49"/>
      <c r="AT130" s="50">
        <f t="shared" si="18"/>
        <v>0</v>
      </c>
      <c r="AU130" s="51">
        <f t="shared" si="19"/>
        <v>0</v>
      </c>
      <c r="AV130" s="51">
        <f t="shared" si="20"/>
        <v>0</v>
      </c>
      <c r="AW130" s="51">
        <f t="shared" si="21"/>
        <v>0</v>
      </c>
      <c r="AX130" s="51">
        <f t="shared" si="22"/>
        <v>3</v>
      </c>
      <c r="AY130" s="51">
        <f t="shared" si="23"/>
        <v>3</v>
      </c>
      <c r="AZ130" s="52">
        <f t="shared" si="24"/>
        <v>1</v>
      </c>
      <c r="BA130" s="53"/>
    </row>
    <row r="131" spans="2:53" ht="57.5" x14ac:dyDescent="0.35">
      <c r="B131" s="47">
        <f t="shared" si="17"/>
        <v>58</v>
      </c>
      <c r="C131" s="104" t="s">
        <v>312</v>
      </c>
      <c r="D131" s="106" t="s">
        <v>311</v>
      </c>
      <c r="E131" s="181">
        <v>3</v>
      </c>
      <c r="F131" s="181">
        <v>3</v>
      </c>
      <c r="G131" s="118">
        <v>3</v>
      </c>
      <c r="H131" s="48"/>
      <c r="I131" s="48"/>
      <c r="J131" s="48"/>
      <c r="K131" s="48"/>
      <c r="L131" s="48"/>
      <c r="M131" s="48"/>
      <c r="N131" s="48"/>
      <c r="O131" s="48"/>
      <c r="P131" s="48"/>
      <c r="Q131" s="48"/>
      <c r="R131" s="48"/>
      <c r="S131" s="48"/>
      <c r="T131" s="48"/>
      <c r="U131" s="48"/>
      <c r="V131" s="48"/>
      <c r="W131" s="48"/>
      <c r="X131" s="48"/>
      <c r="Y131" s="48"/>
      <c r="Z131" s="48"/>
      <c r="AA131" s="48"/>
      <c r="AB131" s="48"/>
      <c r="AC131" s="48"/>
      <c r="AD131" s="48"/>
      <c r="AE131" s="48"/>
      <c r="AF131" s="48"/>
      <c r="AG131" s="48"/>
      <c r="AH131" s="48"/>
      <c r="AI131" s="48"/>
      <c r="AJ131" s="48"/>
      <c r="AK131" s="48"/>
      <c r="AL131" s="48"/>
      <c r="AM131" s="48"/>
      <c r="AN131" s="48"/>
      <c r="AO131" s="48"/>
      <c r="AP131" s="48"/>
      <c r="AQ131" s="48"/>
      <c r="AR131" s="49"/>
      <c r="AT131" s="50">
        <f t="shared" si="18"/>
        <v>0</v>
      </c>
      <c r="AU131" s="51">
        <f t="shared" si="19"/>
        <v>0</v>
      </c>
      <c r="AV131" s="51">
        <f t="shared" si="20"/>
        <v>3</v>
      </c>
      <c r="AW131" s="51">
        <f t="shared" si="21"/>
        <v>0</v>
      </c>
      <c r="AX131" s="51">
        <f t="shared" si="22"/>
        <v>0</v>
      </c>
      <c r="AY131" s="51">
        <f t="shared" si="23"/>
        <v>3</v>
      </c>
      <c r="AZ131" s="52">
        <f t="shared" si="24"/>
        <v>3</v>
      </c>
      <c r="BA131" s="53"/>
    </row>
    <row r="132" spans="2:53" ht="23" x14ac:dyDescent="0.35">
      <c r="B132" s="47">
        <f t="shared" si="17"/>
        <v>59</v>
      </c>
      <c r="C132" s="104" t="s">
        <v>313</v>
      </c>
      <c r="D132" s="106" t="s">
        <v>314</v>
      </c>
      <c r="E132" s="181">
        <v>4</v>
      </c>
      <c r="F132" s="181">
        <v>3</v>
      </c>
      <c r="G132" s="118">
        <v>3</v>
      </c>
      <c r="H132" s="48"/>
      <c r="I132" s="48"/>
      <c r="J132" s="48"/>
      <c r="K132" s="48"/>
      <c r="L132" s="48"/>
      <c r="M132" s="48"/>
      <c r="N132" s="48"/>
      <c r="O132" s="48"/>
      <c r="P132" s="48"/>
      <c r="Q132" s="48"/>
      <c r="R132" s="48"/>
      <c r="S132" s="48"/>
      <c r="T132" s="48"/>
      <c r="U132" s="48"/>
      <c r="V132" s="48"/>
      <c r="W132" s="48"/>
      <c r="X132" s="48"/>
      <c r="Y132" s="48"/>
      <c r="Z132" s="48"/>
      <c r="AA132" s="48"/>
      <c r="AB132" s="48"/>
      <c r="AC132" s="48"/>
      <c r="AD132" s="48"/>
      <c r="AE132" s="48"/>
      <c r="AF132" s="48"/>
      <c r="AG132" s="48"/>
      <c r="AH132" s="48"/>
      <c r="AI132" s="48"/>
      <c r="AJ132" s="48"/>
      <c r="AK132" s="48"/>
      <c r="AL132" s="48"/>
      <c r="AM132" s="48"/>
      <c r="AN132" s="48"/>
      <c r="AO132" s="48"/>
      <c r="AP132" s="48"/>
      <c r="AQ132" s="48"/>
      <c r="AR132" s="49"/>
      <c r="AT132" s="50">
        <f t="shared" si="18"/>
        <v>0</v>
      </c>
      <c r="AU132" s="51">
        <f t="shared" si="19"/>
        <v>1</v>
      </c>
      <c r="AV132" s="51">
        <f t="shared" si="20"/>
        <v>2</v>
      </c>
      <c r="AW132" s="51">
        <f t="shared" si="21"/>
        <v>0</v>
      </c>
      <c r="AX132" s="51">
        <f t="shared" si="22"/>
        <v>0</v>
      </c>
      <c r="AY132" s="51">
        <f t="shared" si="23"/>
        <v>3</v>
      </c>
      <c r="AZ132" s="52">
        <f t="shared" si="24"/>
        <v>3</v>
      </c>
      <c r="BA132" s="53"/>
    </row>
    <row r="133" spans="2:53" ht="46" x14ac:dyDescent="0.35">
      <c r="B133" s="47">
        <f t="shared" si="17"/>
        <v>60</v>
      </c>
      <c r="C133" s="104" t="s">
        <v>316</v>
      </c>
      <c r="D133" s="106" t="s">
        <v>315</v>
      </c>
      <c r="E133" s="181">
        <v>4</v>
      </c>
      <c r="F133" s="181">
        <v>4</v>
      </c>
      <c r="G133" s="118">
        <v>4</v>
      </c>
      <c r="H133" s="48"/>
      <c r="I133" s="48"/>
      <c r="J133" s="48"/>
      <c r="K133" s="48"/>
      <c r="L133" s="48"/>
      <c r="M133" s="48"/>
      <c r="N133" s="48"/>
      <c r="O133" s="48"/>
      <c r="P133" s="48"/>
      <c r="Q133" s="48"/>
      <c r="R133" s="48"/>
      <c r="S133" s="48"/>
      <c r="T133" s="48"/>
      <c r="U133" s="48"/>
      <c r="V133" s="48"/>
      <c r="W133" s="48"/>
      <c r="X133" s="48"/>
      <c r="Y133" s="48"/>
      <c r="Z133" s="48"/>
      <c r="AA133" s="48"/>
      <c r="AB133" s="48"/>
      <c r="AC133" s="48"/>
      <c r="AD133" s="48"/>
      <c r="AE133" s="48"/>
      <c r="AF133" s="48"/>
      <c r="AG133" s="48"/>
      <c r="AH133" s="48"/>
      <c r="AI133" s="48"/>
      <c r="AJ133" s="48"/>
      <c r="AK133" s="48"/>
      <c r="AL133" s="48"/>
      <c r="AM133" s="48"/>
      <c r="AN133" s="48"/>
      <c r="AO133" s="48"/>
      <c r="AP133" s="48"/>
      <c r="AQ133" s="48"/>
      <c r="AR133" s="49"/>
      <c r="AT133" s="50">
        <f t="shared" si="18"/>
        <v>0</v>
      </c>
      <c r="AU133" s="51">
        <f t="shared" si="19"/>
        <v>3</v>
      </c>
      <c r="AV133" s="51">
        <f t="shared" si="20"/>
        <v>0</v>
      </c>
      <c r="AW133" s="51">
        <f t="shared" si="21"/>
        <v>0</v>
      </c>
      <c r="AX133" s="51">
        <f t="shared" si="22"/>
        <v>0</v>
      </c>
      <c r="AY133" s="51">
        <f t="shared" si="23"/>
        <v>3</v>
      </c>
      <c r="AZ133" s="52">
        <f t="shared" si="24"/>
        <v>4</v>
      </c>
      <c r="BA133" s="53"/>
    </row>
    <row r="134" spans="2:53" ht="23" x14ac:dyDescent="0.35">
      <c r="B134" s="47">
        <f t="shared" si="17"/>
        <v>61</v>
      </c>
      <c r="C134" s="104" t="s">
        <v>319</v>
      </c>
      <c r="D134" s="106" t="s">
        <v>320</v>
      </c>
      <c r="E134" s="181">
        <v>1</v>
      </c>
      <c r="F134" s="118">
        <v>1</v>
      </c>
      <c r="G134" s="181">
        <v>1</v>
      </c>
      <c r="H134" s="48"/>
      <c r="I134" s="48"/>
      <c r="J134" s="48"/>
      <c r="K134" s="48"/>
      <c r="L134" s="48"/>
      <c r="M134" s="48"/>
      <c r="N134" s="48"/>
      <c r="O134" s="48"/>
      <c r="P134" s="48"/>
      <c r="Q134" s="48"/>
      <c r="R134" s="48"/>
      <c r="S134" s="48"/>
      <c r="T134" s="48"/>
      <c r="U134" s="48"/>
      <c r="V134" s="48"/>
      <c r="W134" s="48"/>
      <c r="X134" s="48"/>
      <c r="Y134" s="48"/>
      <c r="Z134" s="48"/>
      <c r="AA134" s="48"/>
      <c r="AB134" s="48"/>
      <c r="AC134" s="48"/>
      <c r="AD134" s="48"/>
      <c r="AE134" s="48"/>
      <c r="AF134" s="48"/>
      <c r="AG134" s="48"/>
      <c r="AH134" s="48"/>
      <c r="AI134" s="48"/>
      <c r="AJ134" s="48"/>
      <c r="AK134" s="48"/>
      <c r="AL134" s="48"/>
      <c r="AM134" s="48"/>
      <c r="AN134" s="48"/>
      <c r="AO134" s="48"/>
      <c r="AP134" s="48"/>
      <c r="AQ134" s="48"/>
      <c r="AR134" s="49"/>
      <c r="AT134" s="50">
        <f t="shared" si="18"/>
        <v>0</v>
      </c>
      <c r="AU134" s="51">
        <f t="shared" si="19"/>
        <v>0</v>
      </c>
      <c r="AV134" s="51">
        <f t="shared" si="20"/>
        <v>0</v>
      </c>
      <c r="AW134" s="51">
        <f t="shared" si="21"/>
        <v>0</v>
      </c>
      <c r="AX134" s="51">
        <f t="shared" si="22"/>
        <v>3</v>
      </c>
      <c r="AY134" s="51">
        <f t="shared" si="23"/>
        <v>3</v>
      </c>
      <c r="AZ134" s="52">
        <f t="shared" si="24"/>
        <v>1</v>
      </c>
      <c r="BA134" s="53"/>
    </row>
    <row r="135" spans="2:53" ht="23" x14ac:dyDescent="0.35">
      <c r="B135" s="47">
        <f t="shared" si="17"/>
        <v>62</v>
      </c>
      <c r="C135" s="104" t="s">
        <v>322</v>
      </c>
      <c r="D135" s="106" t="s">
        <v>321</v>
      </c>
      <c r="E135" s="181">
        <v>2</v>
      </c>
      <c r="F135" s="118">
        <v>2</v>
      </c>
      <c r="G135" s="181">
        <v>1</v>
      </c>
      <c r="H135" s="48"/>
      <c r="I135" s="48"/>
      <c r="J135" s="48"/>
      <c r="K135" s="48"/>
      <c r="L135" s="48"/>
      <c r="M135" s="48"/>
      <c r="N135" s="48"/>
      <c r="O135" s="48"/>
      <c r="P135" s="48"/>
      <c r="Q135" s="48"/>
      <c r="R135" s="48"/>
      <c r="S135" s="48"/>
      <c r="T135" s="48"/>
      <c r="U135" s="48"/>
      <c r="V135" s="48"/>
      <c r="W135" s="48"/>
      <c r="X135" s="48"/>
      <c r="Y135" s="48"/>
      <c r="Z135" s="48"/>
      <c r="AA135" s="48"/>
      <c r="AB135" s="48"/>
      <c r="AC135" s="48"/>
      <c r="AD135" s="48"/>
      <c r="AE135" s="48"/>
      <c r="AF135" s="48"/>
      <c r="AG135" s="48"/>
      <c r="AH135" s="48"/>
      <c r="AI135" s="48"/>
      <c r="AJ135" s="48"/>
      <c r="AK135" s="48"/>
      <c r="AL135" s="48"/>
      <c r="AM135" s="48"/>
      <c r="AN135" s="48"/>
      <c r="AO135" s="48"/>
      <c r="AP135" s="48"/>
      <c r="AQ135" s="48"/>
      <c r="AR135" s="49"/>
      <c r="AT135" s="50">
        <f t="shared" si="18"/>
        <v>0</v>
      </c>
      <c r="AU135" s="51">
        <f t="shared" si="19"/>
        <v>0</v>
      </c>
      <c r="AV135" s="51">
        <f t="shared" si="20"/>
        <v>0</v>
      </c>
      <c r="AW135" s="51">
        <f t="shared" si="21"/>
        <v>2</v>
      </c>
      <c r="AX135" s="51">
        <f t="shared" si="22"/>
        <v>1</v>
      </c>
      <c r="AY135" s="51">
        <f t="shared" si="23"/>
        <v>3</v>
      </c>
      <c r="AZ135" s="52">
        <f t="shared" si="24"/>
        <v>2</v>
      </c>
      <c r="BA135" s="53"/>
    </row>
    <row r="136" spans="2:53" ht="34.5" x14ac:dyDescent="0.35">
      <c r="B136" s="47">
        <f t="shared" si="17"/>
        <v>63</v>
      </c>
      <c r="C136" s="104" t="s">
        <v>325</v>
      </c>
      <c r="D136" s="106" t="s">
        <v>328</v>
      </c>
      <c r="E136" s="118">
        <v>1</v>
      </c>
      <c r="F136" s="181">
        <v>1</v>
      </c>
      <c r="G136" s="181">
        <v>2</v>
      </c>
      <c r="H136" s="48"/>
      <c r="I136" s="48"/>
      <c r="J136" s="48"/>
      <c r="K136" s="48"/>
      <c r="L136" s="48"/>
      <c r="M136" s="48"/>
      <c r="N136" s="48"/>
      <c r="O136" s="48"/>
      <c r="P136" s="48"/>
      <c r="Q136" s="48"/>
      <c r="R136" s="48"/>
      <c r="S136" s="48"/>
      <c r="T136" s="48"/>
      <c r="U136" s="48"/>
      <c r="V136" s="48"/>
      <c r="W136" s="48"/>
      <c r="X136" s="48"/>
      <c r="Y136" s="48"/>
      <c r="Z136" s="48"/>
      <c r="AA136" s="48"/>
      <c r="AB136" s="48"/>
      <c r="AC136" s="48"/>
      <c r="AD136" s="48"/>
      <c r="AE136" s="48"/>
      <c r="AF136" s="48"/>
      <c r="AG136" s="48"/>
      <c r="AH136" s="48"/>
      <c r="AI136" s="48"/>
      <c r="AJ136" s="48"/>
      <c r="AK136" s="48"/>
      <c r="AL136" s="48"/>
      <c r="AM136" s="48"/>
      <c r="AN136" s="48"/>
      <c r="AO136" s="48"/>
      <c r="AP136" s="48"/>
      <c r="AQ136" s="48"/>
      <c r="AR136" s="49"/>
      <c r="AT136" s="50">
        <f t="shared" si="18"/>
        <v>0</v>
      </c>
      <c r="AU136" s="51">
        <f t="shared" si="19"/>
        <v>0</v>
      </c>
      <c r="AV136" s="51">
        <f t="shared" si="20"/>
        <v>0</v>
      </c>
      <c r="AW136" s="51">
        <f t="shared" si="21"/>
        <v>1</v>
      </c>
      <c r="AX136" s="51">
        <f t="shared" si="22"/>
        <v>2</v>
      </c>
      <c r="AY136" s="51">
        <f t="shared" si="23"/>
        <v>3</v>
      </c>
      <c r="AZ136" s="52">
        <f t="shared" si="24"/>
        <v>1</v>
      </c>
      <c r="BA136" s="53"/>
    </row>
    <row r="137" spans="2:53" ht="34.5" x14ac:dyDescent="0.35">
      <c r="B137" s="47">
        <f t="shared" si="17"/>
        <v>64</v>
      </c>
      <c r="C137" s="104" t="s">
        <v>326</v>
      </c>
      <c r="D137" s="106" t="s">
        <v>329</v>
      </c>
      <c r="E137" s="118">
        <v>2</v>
      </c>
      <c r="F137" s="181">
        <v>2</v>
      </c>
      <c r="G137" s="181">
        <v>3</v>
      </c>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9"/>
      <c r="AT137" s="50">
        <f t="shared" si="18"/>
        <v>0</v>
      </c>
      <c r="AU137" s="51">
        <f t="shared" si="19"/>
        <v>0</v>
      </c>
      <c r="AV137" s="51">
        <f t="shared" si="20"/>
        <v>1</v>
      </c>
      <c r="AW137" s="51">
        <f t="shared" si="21"/>
        <v>2</v>
      </c>
      <c r="AX137" s="51">
        <f t="shared" si="22"/>
        <v>0</v>
      </c>
      <c r="AY137" s="51">
        <f t="shared" si="23"/>
        <v>3</v>
      </c>
      <c r="AZ137" s="52">
        <f t="shared" si="24"/>
        <v>2</v>
      </c>
      <c r="BA137" s="53"/>
    </row>
    <row r="138" spans="2:53" ht="35" thickBot="1" x14ac:dyDescent="0.4">
      <c r="B138" s="54">
        <f t="shared" si="17"/>
        <v>65</v>
      </c>
      <c r="C138" s="135" t="s">
        <v>327</v>
      </c>
      <c r="D138" s="136" t="s">
        <v>330</v>
      </c>
      <c r="E138" s="148">
        <v>5</v>
      </c>
      <c r="F138" s="182">
        <v>5</v>
      </c>
      <c r="G138" s="182">
        <v>5</v>
      </c>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7"/>
      <c r="AT138" s="50">
        <f t="shared" si="18"/>
        <v>3</v>
      </c>
      <c r="AU138" s="51">
        <f t="shared" si="19"/>
        <v>0</v>
      </c>
      <c r="AV138" s="51">
        <f t="shared" si="20"/>
        <v>0</v>
      </c>
      <c r="AW138" s="51">
        <f t="shared" si="21"/>
        <v>0</v>
      </c>
      <c r="AX138" s="51">
        <f t="shared" si="22"/>
        <v>0</v>
      </c>
      <c r="AY138" s="51">
        <f t="shared" si="23"/>
        <v>3</v>
      </c>
      <c r="AZ138" s="52">
        <f t="shared" si="24"/>
        <v>5</v>
      </c>
      <c r="BA138" s="53"/>
    </row>
  </sheetData>
  <mergeCells count="5">
    <mergeCell ref="B1:AN1"/>
    <mergeCell ref="B3:AO3"/>
    <mergeCell ref="AT3:AZ3"/>
    <mergeCell ref="B72:AO72"/>
    <mergeCell ref="AT72:AZ72"/>
  </mergeCells>
  <conditionalFormatting sqref="E12:E69">
    <cfRule type="cellIs" dxfId="43" priority="41" operator="equal">
      <formula>1</formula>
    </cfRule>
  </conditionalFormatting>
  <conditionalFormatting sqref="E103:E115">
    <cfRule type="cellIs" dxfId="42" priority="21" operator="equal">
      <formula>1</formula>
    </cfRule>
  </conditionalFormatting>
  <conditionalFormatting sqref="E103:E130">
    <cfRule type="containsText" dxfId="41" priority="24" operator="containsText" text="3">
      <formula>NOT(ISERROR(SEARCH("3",E103)))</formula>
    </cfRule>
    <cfRule type="containsText" dxfId="40" priority="22" operator="containsText" text="5">
      <formula>NOT(ISERROR(SEARCH("5",E103)))</formula>
    </cfRule>
    <cfRule type="containsText" dxfId="39" priority="23" operator="containsText" text="4">
      <formula>NOT(ISERROR(SEARCH("4",E103)))</formula>
    </cfRule>
    <cfRule type="containsText" dxfId="38" priority="25" operator="containsText" text="2">
      <formula>NOT(ISERROR(SEARCH("2",E103)))</formula>
    </cfRule>
  </conditionalFormatting>
  <conditionalFormatting sqref="E136:E138">
    <cfRule type="cellIs" dxfId="37" priority="1" operator="equal">
      <formula>1</formula>
    </cfRule>
  </conditionalFormatting>
  <conditionalFormatting sqref="E5:N11 O5:AR69 F12:N69 E70:N70">
    <cfRule type="containsText" dxfId="36" priority="87" operator="containsText" text="4">
      <formula>NOT(ISERROR(SEARCH("4",E5)))</formula>
    </cfRule>
    <cfRule type="containsText" dxfId="35" priority="86" operator="containsText" text="5">
      <formula>NOT(ISERROR(SEARCH("5",E5)))</formula>
    </cfRule>
    <cfRule type="containsText" dxfId="34" priority="88" operator="containsText" text="3">
      <formula>NOT(ISERROR(SEARCH("3",E5)))</formula>
    </cfRule>
  </conditionalFormatting>
  <conditionalFormatting sqref="E5:AR11 F12:AR69 E74:E99 G74:AR99 E100:F102 H100:AR102 E116:E130 F103:AR115 G116:AR130 E131:F133 H131:AR133 E134:E135 G134:AR135 F136:AR138">
    <cfRule type="containsText" dxfId="33" priority="85" operator="containsText" text="1">
      <formula>NOT(ISERROR(SEARCH("1",E5)))</formula>
    </cfRule>
  </conditionalFormatting>
  <conditionalFormatting sqref="E5:AR69">
    <cfRule type="containsText" dxfId="32" priority="44" operator="containsText" text="3">
      <formula>NOT(ISERROR(SEARCH("3",E5)))</formula>
    </cfRule>
    <cfRule type="containsText" dxfId="31" priority="45" operator="containsText" text="2">
      <formula>NOT(ISERROR(SEARCH("2",E5)))</formula>
    </cfRule>
    <cfRule type="containsText" dxfId="30" priority="43" operator="containsText" text="4">
      <formula>NOT(ISERROR(SEARCH("4",E5)))</formula>
    </cfRule>
    <cfRule type="containsText" dxfId="29" priority="42" operator="containsText" text="5">
      <formula>NOT(ISERROR(SEARCH("5",E5)))</formula>
    </cfRule>
  </conditionalFormatting>
  <conditionalFormatting sqref="E74:AR99">
    <cfRule type="containsText" dxfId="28" priority="34" operator="containsText" text="3">
      <formula>NOT(ISERROR(SEARCH("3",E74)))</formula>
    </cfRule>
    <cfRule type="containsText" dxfId="27" priority="35" operator="containsText" text="2">
      <formula>NOT(ISERROR(SEARCH("2",E74)))</formula>
    </cfRule>
    <cfRule type="containsText" dxfId="26" priority="33" operator="containsText" text="4">
      <formula>NOT(ISERROR(SEARCH("4",E74)))</formula>
    </cfRule>
    <cfRule type="containsText" dxfId="25" priority="32" operator="containsText" text="5">
      <formula>NOT(ISERROR(SEARCH("5",E74)))</formula>
    </cfRule>
  </conditionalFormatting>
  <conditionalFormatting sqref="E100:AR102">
    <cfRule type="containsText" dxfId="24" priority="27" operator="containsText" text="5">
      <formula>NOT(ISERROR(SEARCH("5",E100)))</formula>
    </cfRule>
    <cfRule type="containsText" dxfId="23" priority="29" operator="containsText" text="3">
      <formula>NOT(ISERROR(SEARCH("3",E100)))</formula>
    </cfRule>
    <cfRule type="containsText" dxfId="22" priority="30" operator="containsText" text="2">
      <formula>NOT(ISERROR(SEARCH("2",E100)))</formula>
    </cfRule>
    <cfRule type="containsText" dxfId="21" priority="28" operator="containsText" text="4">
      <formula>NOT(ISERROR(SEARCH("4",E100)))</formula>
    </cfRule>
  </conditionalFormatting>
  <conditionalFormatting sqref="E131:AR133">
    <cfRule type="containsText" dxfId="20" priority="15" operator="containsText" text="2">
      <formula>NOT(ISERROR(SEARCH("2",E131)))</formula>
    </cfRule>
    <cfRule type="containsText" dxfId="19" priority="14" operator="containsText" text="3">
      <formula>NOT(ISERROR(SEARCH("3",E131)))</formula>
    </cfRule>
    <cfRule type="containsText" dxfId="18" priority="13" operator="containsText" text="4">
      <formula>NOT(ISERROR(SEARCH("4",E131)))</formula>
    </cfRule>
    <cfRule type="containsText" dxfId="17" priority="12" operator="containsText" text="5">
      <formula>NOT(ISERROR(SEARCH("5",E131)))</formula>
    </cfRule>
  </conditionalFormatting>
  <conditionalFormatting sqref="E134:AR135">
    <cfRule type="containsText" dxfId="16" priority="10" operator="containsText" text="2">
      <formula>NOT(ISERROR(SEARCH("2",E134)))</formula>
    </cfRule>
    <cfRule type="containsText" dxfId="15" priority="9" operator="containsText" text="3">
      <formula>NOT(ISERROR(SEARCH("3",E134)))</formula>
    </cfRule>
    <cfRule type="containsText" dxfId="14" priority="8" operator="containsText" text="4">
      <formula>NOT(ISERROR(SEARCH("4",E134)))</formula>
    </cfRule>
    <cfRule type="containsText" dxfId="13" priority="7" operator="containsText" text="5">
      <formula>NOT(ISERROR(SEARCH("5",E134)))</formula>
    </cfRule>
  </conditionalFormatting>
  <conditionalFormatting sqref="E136:AR138">
    <cfRule type="containsText" dxfId="12" priority="2" operator="containsText" text="5">
      <formula>NOT(ISERROR(SEARCH("5",E136)))</formula>
    </cfRule>
    <cfRule type="containsText" dxfId="11" priority="3" operator="containsText" text="4">
      <formula>NOT(ISERROR(SEARCH("4",E136)))</formula>
    </cfRule>
    <cfRule type="containsText" dxfId="10" priority="4" operator="containsText" text="3">
      <formula>NOT(ISERROR(SEARCH("3",E136)))</formula>
    </cfRule>
    <cfRule type="containsText" dxfId="9" priority="5" operator="containsText" text="2">
      <formula>NOT(ISERROR(SEARCH("2",E136)))</formula>
    </cfRule>
  </conditionalFormatting>
  <conditionalFormatting sqref="F74:F99">
    <cfRule type="cellIs" dxfId="8" priority="31" operator="equal">
      <formula>1</formula>
    </cfRule>
  </conditionalFormatting>
  <conditionalFormatting sqref="F116:F130">
    <cfRule type="cellIs" dxfId="7" priority="16" operator="equal">
      <formula>1</formula>
    </cfRule>
  </conditionalFormatting>
  <conditionalFormatting sqref="F134:F135">
    <cfRule type="cellIs" dxfId="6" priority="6" operator="equal">
      <formula>1</formula>
    </cfRule>
  </conditionalFormatting>
  <conditionalFormatting sqref="F103:AR130">
    <cfRule type="containsText" dxfId="5" priority="20" operator="containsText" text="2">
      <formula>NOT(ISERROR(SEARCH("2",F103)))</formula>
    </cfRule>
    <cfRule type="containsText" dxfId="4" priority="18" operator="containsText" text="4">
      <formula>NOT(ISERROR(SEARCH("4",F103)))</formula>
    </cfRule>
    <cfRule type="containsText" dxfId="3" priority="19" operator="containsText" text="3">
      <formula>NOT(ISERROR(SEARCH("3",F103)))</formula>
    </cfRule>
    <cfRule type="containsText" dxfId="2" priority="17" operator="containsText" text="5">
      <formula>NOT(ISERROR(SEARCH("5",F103)))</formula>
    </cfRule>
  </conditionalFormatting>
  <conditionalFormatting sqref="G100:G102">
    <cfRule type="cellIs" dxfId="1" priority="26" operator="equal">
      <formula>1</formula>
    </cfRule>
  </conditionalFormatting>
  <conditionalFormatting sqref="G131:G133">
    <cfRule type="cellIs" dxfId="0" priority="11" operator="equal">
      <formula>1</formula>
    </cfRule>
  </conditionalFormatting>
  <dataValidations disablePrompts="1" count="3">
    <dataValidation type="list" allowBlank="1" showInputMessage="1" showErrorMessage="1" sqref="E70:AR70" xr:uid="{00000000-0002-0000-0300-000000000000}">
      <formula1>"1, 2, 3, 4, --"</formula1>
    </dataValidation>
    <dataValidation type="list" allowBlank="1" showInputMessage="1" showErrorMessage="1" sqref="E5:E11 F5:AR69 G134:G138 F136:F138 H74:AR138 G74:G99 E74:E102 F100:F115 G103:G130 F131:F133 E116:E135" xr:uid="{00000000-0002-0000-0300-000001000000}">
      <formula1>"1, 2, 3, 4, 5"</formula1>
    </dataValidation>
    <dataValidation type="list" allowBlank="1" showInputMessage="1" showErrorMessage="1" sqref="E12:E69 F74:F99 G100:G102 E103:E115 F116:F130 G131:G133 F134:F135 E136:E138" xr:uid="{35FC1D8B-4BBC-4D4B-83A8-5AC0BC878BA8}">
      <formula1>"Seçiniz, 1, 2, 3, 4, 5"</formula1>
    </dataValidation>
  </dataValidation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1"/>
  <sheetViews>
    <sheetView showGridLines="0" topLeftCell="A3" zoomScale="80" zoomScaleNormal="80" workbookViewId="0">
      <selection activeCell="D19" sqref="D19"/>
    </sheetView>
  </sheetViews>
  <sheetFormatPr defaultColWidth="8.90625" defaultRowHeight="13" x14ac:dyDescent="0.35"/>
  <cols>
    <col min="1" max="1" width="22.54296875" style="63" bestFit="1" customWidth="1"/>
    <col min="2" max="2" width="22.453125" style="63" customWidth="1"/>
    <col min="3" max="3" width="26.453125" style="63" customWidth="1"/>
    <col min="4" max="4" width="23.453125" style="63" customWidth="1"/>
    <col min="5" max="5" width="8.90625" style="63"/>
    <col min="6" max="6" width="65.6328125" style="63" customWidth="1"/>
    <col min="7" max="16384" width="8.90625" style="63"/>
  </cols>
  <sheetData>
    <row r="1" spans="1:6" ht="20" x14ac:dyDescent="0.35">
      <c r="A1" s="298" t="s">
        <v>134</v>
      </c>
      <c r="B1" s="298"/>
      <c r="C1" s="298"/>
      <c r="D1" s="298"/>
    </row>
    <row r="2" spans="1:6" ht="13.5" thickBot="1" x14ac:dyDescent="0.4"/>
    <row r="3" spans="1:6" ht="180.65" customHeight="1" thickBot="1" x14ac:dyDescent="0.4">
      <c r="A3" s="64" t="s">
        <v>135</v>
      </c>
      <c r="B3" s="299" t="s">
        <v>136</v>
      </c>
      <c r="C3" s="300"/>
      <c r="D3" s="301"/>
    </row>
    <row r="5" spans="1:6" ht="20" x14ac:dyDescent="0.35">
      <c r="A5" s="302" t="s">
        <v>137</v>
      </c>
      <c r="B5" s="302"/>
      <c r="C5" s="302"/>
      <c r="D5" s="302"/>
      <c r="F5" s="65" t="s">
        <v>138</v>
      </c>
    </row>
    <row r="6" spans="1:6" ht="13.5" thickBot="1" x14ac:dyDescent="0.4">
      <c r="A6" s="66"/>
      <c r="B6" s="66"/>
      <c r="C6" s="66"/>
      <c r="D6" s="66"/>
    </row>
    <row r="7" spans="1:6" ht="13.5" thickBot="1" x14ac:dyDescent="0.4">
      <c r="A7" s="297" t="s">
        <v>139</v>
      </c>
      <c r="B7" s="297"/>
      <c r="C7" s="297"/>
      <c r="D7" s="297"/>
      <c r="F7" s="67"/>
    </row>
    <row r="8" spans="1:6" ht="25.25" customHeight="1" x14ac:dyDescent="0.35">
      <c r="A8" s="68" t="s">
        <v>140</v>
      </c>
      <c r="B8" s="69"/>
      <c r="C8" s="68"/>
      <c r="D8" s="68"/>
      <c r="F8" s="70" t="s">
        <v>141</v>
      </c>
    </row>
    <row r="9" spans="1:6" ht="25.25" customHeight="1" x14ac:dyDescent="0.35">
      <c r="A9" s="68" t="s">
        <v>142</v>
      </c>
      <c r="B9" s="69"/>
      <c r="C9" s="68"/>
      <c r="D9" s="68"/>
      <c r="F9" s="67" t="s">
        <v>143</v>
      </c>
    </row>
    <row r="10" spans="1:6" ht="13.5" thickBot="1" x14ac:dyDescent="0.4">
      <c r="A10" s="71"/>
      <c r="B10" s="72"/>
      <c r="C10" s="72"/>
      <c r="D10" s="72"/>
    </row>
    <row r="11" spans="1:6" ht="13.5" thickBot="1" x14ac:dyDescent="0.4">
      <c r="A11" s="297" t="s">
        <v>144</v>
      </c>
      <c r="B11" s="297"/>
      <c r="C11" s="297"/>
      <c r="D11" s="297"/>
      <c r="F11" s="67"/>
    </row>
    <row r="12" spans="1:6" ht="52.25" customHeight="1" x14ac:dyDescent="0.35">
      <c r="A12" s="68" t="s">
        <v>145</v>
      </c>
      <c r="B12" s="68" t="s">
        <v>51</v>
      </c>
      <c r="C12" s="68" t="s">
        <v>146</v>
      </c>
      <c r="D12" s="68" t="s">
        <v>147</v>
      </c>
      <c r="F12" s="67" t="s">
        <v>148</v>
      </c>
    </row>
    <row r="13" spans="1:6" x14ac:dyDescent="0.35">
      <c r="A13" s="67" t="s">
        <v>149</v>
      </c>
      <c r="B13" s="67"/>
      <c r="C13" s="67"/>
      <c r="D13" s="67"/>
    </row>
    <row r="14" spans="1:6" x14ac:dyDescent="0.35">
      <c r="A14" s="68"/>
      <c r="B14" s="67"/>
      <c r="C14" s="67"/>
      <c r="D14" s="67"/>
    </row>
    <row r="15" spans="1:6" x14ac:dyDescent="0.35">
      <c r="A15" s="68"/>
      <c r="B15" s="67"/>
      <c r="C15" s="67"/>
      <c r="D15" s="67"/>
    </row>
    <row r="16" spans="1:6" ht="13.5" thickBot="1" x14ac:dyDescent="0.4">
      <c r="A16" s="71"/>
      <c r="B16" s="72"/>
      <c r="C16" s="72"/>
      <c r="D16" s="72"/>
    </row>
    <row r="17" spans="1:6" ht="13.5" thickBot="1" x14ac:dyDescent="0.4">
      <c r="A17" s="297" t="s">
        <v>150</v>
      </c>
      <c r="B17" s="297"/>
      <c r="C17" s="297"/>
      <c r="D17" s="297"/>
      <c r="F17" s="67"/>
    </row>
    <row r="18" spans="1:6" ht="60" customHeight="1" x14ac:dyDescent="0.35">
      <c r="A18" s="68" t="s">
        <v>145</v>
      </c>
      <c r="B18" s="68" t="s">
        <v>51</v>
      </c>
      <c r="C18" s="68" t="s">
        <v>146</v>
      </c>
      <c r="D18" s="68" t="s">
        <v>151</v>
      </c>
      <c r="F18" s="67" t="s">
        <v>152</v>
      </c>
    </row>
    <row r="19" spans="1:6" x14ac:dyDescent="0.35">
      <c r="A19" s="67" t="s">
        <v>149</v>
      </c>
      <c r="B19" s="67"/>
      <c r="C19" s="67"/>
      <c r="D19" s="67"/>
    </row>
    <row r="20" spans="1:6" x14ac:dyDescent="0.35">
      <c r="A20" s="68"/>
      <c r="B20" s="67"/>
      <c r="C20" s="67"/>
      <c r="D20" s="67"/>
    </row>
    <row r="21" spans="1:6" x14ac:dyDescent="0.35">
      <c r="A21" s="68"/>
      <c r="B21" s="67"/>
      <c r="C21" s="67"/>
      <c r="D21" s="67"/>
    </row>
  </sheetData>
  <mergeCells count="6">
    <mergeCell ref="A17:D17"/>
    <mergeCell ref="A1:D1"/>
    <mergeCell ref="B3:D3"/>
    <mergeCell ref="A5:D5"/>
    <mergeCell ref="A7:D7"/>
    <mergeCell ref="A11:D1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Süreç Risk ve Eylem Planı Formu</vt:lpstr>
      <vt:lpstr>Açıklama-1</vt:lpstr>
      <vt:lpstr>Açıklama-2</vt:lpstr>
      <vt:lpstr>Katılımcı Değerlendirmeleri</vt:lpstr>
      <vt:lpstr>Doküman Hakkında</vt:lpstr>
      <vt:lpstr>'Açıklama-1'!Yazdırma_Alanı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Uğur Aras</cp:lastModifiedBy>
  <cp:lastPrinted>2025-12-03T08:14:08Z</cp:lastPrinted>
  <dcterms:created xsi:type="dcterms:W3CDTF">2025-10-15T07:24:14Z</dcterms:created>
  <dcterms:modified xsi:type="dcterms:W3CDTF">2026-02-04T14:06:26Z</dcterms:modified>
</cp:coreProperties>
</file>