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Huawei\Desktop\KALİTE BELGELER\"/>
    </mc:Choice>
  </mc:AlternateContent>
  <xr:revisionPtr revIDLastSave="0" documentId="13_ncr:1_{D64FD6AD-2146-4024-809D-DD1AC14D0D6B}" xr6:coauthVersionLast="47" xr6:coauthVersionMax="47" xr10:uidLastSave="{00000000-0000-0000-0000-000000000000}"/>
  <bookViews>
    <workbookView xWindow="-110" yWindow="-110" windowWidth="21820" windowHeight="13900" xr2:uid="{00000000-000D-0000-FFFF-FFFF00000000}"/>
  </bookViews>
  <sheets>
    <sheet name="Süreç Risk ve Eylem Planı Formu" sheetId="7" r:id="rId1"/>
    <sheet name="Açıklama-1" sheetId="12" r:id="rId2"/>
    <sheet name="Açıklama-2" sheetId="11" r:id="rId3"/>
    <sheet name="Katılımcı Değerlendirmeleri" sheetId="13" r:id="rId4"/>
    <sheet name="Doküman Hakkında" sheetId="14" r:id="rId5"/>
  </sheets>
  <definedNames>
    <definedName name="_xlnm.Print_Area" localSheetId="1">'Açıklama-1'!$A$2:$E$65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2" i="13" l="1"/>
  <c r="AU102" i="13"/>
  <c r="AV102" i="13"/>
  <c r="AW102" i="13"/>
  <c r="AX102" i="13"/>
  <c r="AT103" i="13"/>
  <c r="AU103" i="13"/>
  <c r="AY103" i="13" s="1"/>
  <c r="AZ103" i="13" s="1"/>
  <c r="AV103" i="13"/>
  <c r="AW103" i="13"/>
  <c r="AX103" i="13"/>
  <c r="AT104" i="13"/>
  <c r="AU104" i="13"/>
  <c r="AV104" i="13"/>
  <c r="AW104" i="13"/>
  <c r="AX104" i="13"/>
  <c r="AY104" i="13" s="1"/>
  <c r="AZ104" i="13" s="1"/>
  <c r="AT105" i="13"/>
  <c r="AU105" i="13"/>
  <c r="AV105" i="13"/>
  <c r="AW105" i="13"/>
  <c r="AY105" i="13" s="1"/>
  <c r="AZ105" i="13" s="1"/>
  <c r="AX105" i="13"/>
  <c r="AT106" i="13"/>
  <c r="AU106" i="13"/>
  <c r="AY106" i="13" s="1"/>
  <c r="AZ106" i="13" s="1"/>
  <c r="AV106" i="13"/>
  <c r="AW106" i="13"/>
  <c r="AX106" i="13"/>
  <c r="AT107" i="13"/>
  <c r="AU107" i="13"/>
  <c r="AV107" i="13"/>
  <c r="AW107" i="13"/>
  <c r="AY107" i="13" s="1"/>
  <c r="AZ107" i="13" s="1"/>
  <c r="AX107" i="13"/>
  <c r="AT108" i="13"/>
  <c r="AY108" i="13" s="1"/>
  <c r="AZ108" i="13" s="1"/>
  <c r="AU108" i="13"/>
  <c r="AV108" i="13"/>
  <c r="AW108" i="13"/>
  <c r="AX108" i="13"/>
  <c r="AT109" i="13"/>
  <c r="AU109" i="13"/>
  <c r="AV109" i="13"/>
  <c r="AW109" i="13"/>
  <c r="AX109" i="13"/>
  <c r="AT110" i="13"/>
  <c r="AU110" i="13"/>
  <c r="AY110" i="13" s="1"/>
  <c r="AZ110" i="13" s="1"/>
  <c r="AV110" i="13"/>
  <c r="AW110" i="13"/>
  <c r="AX110" i="13"/>
  <c r="AT111" i="13"/>
  <c r="AU111" i="13"/>
  <c r="AV111" i="13"/>
  <c r="AW111" i="13"/>
  <c r="AX111" i="13"/>
  <c r="AY111" i="13"/>
  <c r="AZ111" i="13"/>
  <c r="AT112" i="13"/>
  <c r="AU112" i="13"/>
  <c r="AV112" i="13"/>
  <c r="AW112" i="13"/>
  <c r="AX112" i="13"/>
  <c r="AY112" i="13"/>
  <c r="AZ112" i="13" s="1"/>
  <c r="AT113" i="13"/>
  <c r="AU113" i="13"/>
  <c r="AV113" i="13"/>
  <c r="AW113" i="13"/>
  <c r="AX113" i="13"/>
  <c r="AY113" i="13" s="1"/>
  <c r="AZ113" i="13" s="1"/>
  <c r="AT114" i="13"/>
  <c r="AU114" i="13"/>
  <c r="AV114" i="13"/>
  <c r="AW114" i="13"/>
  <c r="AX114" i="13"/>
  <c r="AY114" i="13"/>
  <c r="AZ114" i="13"/>
  <c r="AT115" i="13"/>
  <c r="AU115" i="13"/>
  <c r="AV115" i="13"/>
  <c r="AW115" i="13"/>
  <c r="AX115" i="13"/>
  <c r="AY115" i="13" s="1"/>
  <c r="AZ115" i="13" s="1"/>
  <c r="AT116" i="13"/>
  <c r="AU116" i="13"/>
  <c r="AV116" i="13"/>
  <c r="AW116" i="13"/>
  <c r="AY116" i="13" s="1"/>
  <c r="AZ116" i="13" s="1"/>
  <c r="AX116" i="13"/>
  <c r="AT117" i="13"/>
  <c r="AY117" i="13" s="1"/>
  <c r="AZ117" i="13" s="1"/>
  <c r="AU117" i="13"/>
  <c r="AV117" i="13"/>
  <c r="AW117" i="13"/>
  <c r="AX117" i="13"/>
  <c r="AT118" i="13"/>
  <c r="AY118" i="13" s="1"/>
  <c r="AZ118" i="13" s="1"/>
  <c r="AU118" i="13"/>
  <c r="AV118" i="13"/>
  <c r="AW118" i="13"/>
  <c r="AX118" i="13"/>
  <c r="AT119" i="13"/>
  <c r="AY119" i="13" s="1"/>
  <c r="AZ119" i="13" s="1"/>
  <c r="AU119" i="13"/>
  <c r="AV119" i="13"/>
  <c r="AW119" i="13"/>
  <c r="AX119" i="13"/>
  <c r="AT120" i="13"/>
  <c r="AY120" i="13" s="1"/>
  <c r="AZ120" i="13" s="1"/>
  <c r="AU120" i="13"/>
  <c r="AV120" i="13"/>
  <c r="AW120" i="13"/>
  <c r="AX120" i="13"/>
  <c r="AT121" i="13"/>
  <c r="AY121" i="13" s="1"/>
  <c r="AZ121" i="13" s="1"/>
  <c r="AU121" i="13"/>
  <c r="AV121" i="13"/>
  <c r="AW121" i="13"/>
  <c r="AX121" i="13"/>
  <c r="AT122" i="13"/>
  <c r="AY122" i="13" s="1"/>
  <c r="AZ122" i="13" s="1"/>
  <c r="AU122" i="13"/>
  <c r="AV122" i="13"/>
  <c r="AW122" i="13"/>
  <c r="AX122" i="13"/>
  <c r="AT123" i="13"/>
  <c r="AY123" i="13" s="1"/>
  <c r="AZ123" i="13" s="1"/>
  <c r="AU123" i="13"/>
  <c r="AV123" i="13"/>
  <c r="AW123" i="13"/>
  <c r="AX123" i="13"/>
  <c r="AT124" i="13"/>
  <c r="AY124" i="13" s="1"/>
  <c r="AZ124" i="13" s="1"/>
  <c r="AU124" i="13"/>
  <c r="AV124" i="13"/>
  <c r="AW124" i="13"/>
  <c r="AX124" i="13"/>
  <c r="AT125" i="13"/>
  <c r="AY125" i="13" s="1"/>
  <c r="AZ125" i="13" s="1"/>
  <c r="AU125" i="13"/>
  <c r="AV125" i="13"/>
  <c r="AW125" i="13"/>
  <c r="AX125" i="13"/>
  <c r="AT126" i="13"/>
  <c r="AY126" i="13" s="1"/>
  <c r="AZ126" i="13" s="1"/>
  <c r="AU126" i="13"/>
  <c r="AV126" i="13"/>
  <c r="AW126" i="13"/>
  <c r="AX126" i="13"/>
  <c r="AT127" i="13"/>
  <c r="AY127" i="13" s="1"/>
  <c r="AZ127" i="13" s="1"/>
  <c r="AU127" i="13"/>
  <c r="AV127" i="13"/>
  <c r="AW127" i="13"/>
  <c r="AX127" i="13"/>
  <c r="AT128" i="13"/>
  <c r="AY128" i="13" s="1"/>
  <c r="AZ128" i="13" s="1"/>
  <c r="AU128" i="13"/>
  <c r="AV128" i="13"/>
  <c r="AW128" i="13"/>
  <c r="AX128" i="13"/>
  <c r="AT129" i="13"/>
  <c r="AY129" i="13" s="1"/>
  <c r="AZ129" i="13" s="1"/>
  <c r="AU129" i="13"/>
  <c r="AV129" i="13"/>
  <c r="AW129" i="13"/>
  <c r="AX129" i="13"/>
  <c r="AT130" i="13"/>
  <c r="AU130" i="13"/>
  <c r="AV130" i="13"/>
  <c r="AY130" i="13" s="1"/>
  <c r="AZ130" i="13" s="1"/>
  <c r="AW130" i="13"/>
  <c r="AX130" i="13"/>
  <c r="AT131" i="13"/>
  <c r="AY131" i="13" s="1"/>
  <c r="AZ131" i="13" s="1"/>
  <c r="AU131" i="13"/>
  <c r="AV131" i="13"/>
  <c r="AW131" i="13"/>
  <c r="AX131" i="13"/>
  <c r="AT132" i="13"/>
  <c r="AY132" i="13" s="1"/>
  <c r="AZ132" i="13" s="1"/>
  <c r="AU132" i="13"/>
  <c r="AV132" i="13"/>
  <c r="AW132" i="13"/>
  <c r="AX132" i="13"/>
  <c r="AT133" i="13"/>
  <c r="AY133" i="13" s="1"/>
  <c r="AZ133" i="13" s="1"/>
  <c r="AU133" i="13"/>
  <c r="AV133" i="13"/>
  <c r="AW133" i="13"/>
  <c r="AX133" i="13"/>
  <c r="AT134" i="13"/>
  <c r="AY134" i="13" s="1"/>
  <c r="AZ134" i="13" s="1"/>
  <c r="AU134" i="13"/>
  <c r="AV134" i="13"/>
  <c r="AW134" i="13"/>
  <c r="AX134" i="13"/>
  <c r="AT135" i="13"/>
  <c r="AY135" i="13" s="1"/>
  <c r="AZ135" i="13" s="1"/>
  <c r="AU135" i="13"/>
  <c r="AV135" i="13"/>
  <c r="AW135" i="13"/>
  <c r="AX135" i="13"/>
  <c r="AT136" i="13"/>
  <c r="AU136" i="13"/>
  <c r="AY136" i="13" s="1"/>
  <c r="AZ136" i="13" s="1"/>
  <c r="AV136" i="13"/>
  <c r="AW136" i="13"/>
  <c r="AX136" i="13"/>
  <c r="AT137" i="13"/>
  <c r="AY137" i="13" s="1"/>
  <c r="AZ137" i="13" s="1"/>
  <c r="AU137" i="13"/>
  <c r="AV137" i="13"/>
  <c r="AW137" i="13"/>
  <c r="AX137" i="13"/>
  <c r="AT138" i="13"/>
  <c r="AY138" i="13" s="1"/>
  <c r="AZ138" i="13" s="1"/>
  <c r="AU138" i="13"/>
  <c r="AV138" i="13"/>
  <c r="AW138" i="13"/>
  <c r="AX138" i="13"/>
  <c r="B136" i="13"/>
  <c r="B137" i="13" s="1"/>
  <c r="AT66" i="13"/>
  <c r="AU66" i="13"/>
  <c r="AV66" i="13"/>
  <c r="AW66" i="13"/>
  <c r="AX66" i="13"/>
  <c r="AT65" i="13"/>
  <c r="AU65" i="13"/>
  <c r="AV65" i="13"/>
  <c r="AW65" i="13"/>
  <c r="AX65" i="13"/>
  <c r="AT53" i="13"/>
  <c r="AU53" i="13"/>
  <c r="AV53" i="13"/>
  <c r="AW53" i="13"/>
  <c r="AX53" i="13"/>
  <c r="AY53" i="13"/>
  <c r="AZ53" i="13"/>
  <c r="AT52" i="13"/>
  <c r="AU52" i="13"/>
  <c r="AV52" i="13"/>
  <c r="AW52" i="13"/>
  <c r="AX52" i="13"/>
  <c r="AY52" i="13" s="1"/>
  <c r="AZ52" i="13" s="1"/>
  <c r="AT51" i="13"/>
  <c r="AU51" i="13"/>
  <c r="AV51" i="13"/>
  <c r="AW51" i="13"/>
  <c r="AX51" i="13"/>
  <c r="AT50" i="13"/>
  <c r="AU50" i="13"/>
  <c r="AV50" i="13"/>
  <c r="AW50" i="13"/>
  <c r="AX50" i="13"/>
  <c r="AT49" i="13"/>
  <c r="AU49" i="13"/>
  <c r="AV49" i="13"/>
  <c r="AW49" i="13"/>
  <c r="AX49" i="13"/>
  <c r="AY49" i="13" s="1"/>
  <c r="AZ49" i="13" s="1"/>
  <c r="AT48" i="13"/>
  <c r="AU48" i="13"/>
  <c r="AV48" i="13"/>
  <c r="AW48" i="13"/>
  <c r="AX48" i="13"/>
  <c r="AT47" i="13"/>
  <c r="AU47" i="13"/>
  <c r="AV47" i="13"/>
  <c r="AW47" i="13"/>
  <c r="AX47" i="13"/>
  <c r="AY47" i="13" s="1"/>
  <c r="AZ47" i="13" s="1"/>
  <c r="AT46" i="13"/>
  <c r="AU46" i="13"/>
  <c r="AV46" i="13"/>
  <c r="AW46" i="13"/>
  <c r="AX46" i="13"/>
  <c r="AT45" i="13"/>
  <c r="AU45" i="13"/>
  <c r="AV45" i="13"/>
  <c r="AW45" i="13"/>
  <c r="AX45" i="13"/>
  <c r="AT44" i="13"/>
  <c r="AU44" i="13"/>
  <c r="AV44" i="13"/>
  <c r="AW44" i="13"/>
  <c r="AX44" i="13"/>
  <c r="AT43" i="13"/>
  <c r="AU43" i="13"/>
  <c r="AV43" i="13"/>
  <c r="AW43" i="13"/>
  <c r="AX43" i="13"/>
  <c r="AT42" i="13"/>
  <c r="AU42" i="13"/>
  <c r="AV42" i="13"/>
  <c r="AW42" i="13"/>
  <c r="AX42" i="13"/>
  <c r="AT41" i="13"/>
  <c r="AU41" i="13"/>
  <c r="AV41" i="13"/>
  <c r="AW41" i="13"/>
  <c r="AX41" i="13"/>
  <c r="AT32" i="13"/>
  <c r="AU32" i="13"/>
  <c r="AV32" i="13"/>
  <c r="AW32" i="13"/>
  <c r="AX32" i="13"/>
  <c r="AT31" i="13"/>
  <c r="AU31" i="13"/>
  <c r="AV31" i="13"/>
  <c r="AW31" i="13"/>
  <c r="AX31" i="13"/>
  <c r="AT30" i="13"/>
  <c r="AU30" i="13"/>
  <c r="AV30" i="13"/>
  <c r="AW30" i="13"/>
  <c r="AX30" i="13"/>
  <c r="AT29" i="13"/>
  <c r="AU29" i="13"/>
  <c r="AV29" i="13"/>
  <c r="AW29" i="13"/>
  <c r="AX29" i="13"/>
  <c r="AT28" i="13"/>
  <c r="AU28" i="13"/>
  <c r="AV28" i="13"/>
  <c r="AW28" i="13"/>
  <c r="AX28" i="13"/>
  <c r="AY28" i="13"/>
  <c r="AZ28" i="13"/>
  <c r="AT27" i="13"/>
  <c r="AU27" i="13"/>
  <c r="AV27" i="13"/>
  <c r="AW27" i="13"/>
  <c r="AX27" i="13"/>
  <c r="AT26" i="13"/>
  <c r="AU26" i="13"/>
  <c r="AV26" i="13"/>
  <c r="AW26" i="13"/>
  <c r="AX26" i="13"/>
  <c r="AT25" i="13"/>
  <c r="AU25" i="13"/>
  <c r="AV25" i="13"/>
  <c r="AW25" i="13"/>
  <c r="AX25" i="13"/>
  <c r="AT24" i="13"/>
  <c r="AU24" i="13"/>
  <c r="AV24" i="13"/>
  <c r="AW24" i="13"/>
  <c r="AX24" i="13"/>
  <c r="AT23" i="13"/>
  <c r="AU23" i="13"/>
  <c r="AV23" i="13"/>
  <c r="AW23" i="13"/>
  <c r="AX23" i="13"/>
  <c r="AT22" i="13"/>
  <c r="AU22" i="13"/>
  <c r="AV22" i="13"/>
  <c r="AW22" i="13"/>
  <c r="AX22" i="13"/>
  <c r="AT21" i="13"/>
  <c r="AU21" i="13"/>
  <c r="AV21" i="13"/>
  <c r="AW21" i="13"/>
  <c r="AX21" i="13"/>
  <c r="AT20" i="13"/>
  <c r="AU20" i="13"/>
  <c r="AV20" i="13"/>
  <c r="AW20" i="13"/>
  <c r="AX20" i="13"/>
  <c r="AT19" i="13"/>
  <c r="AU19" i="13"/>
  <c r="AV19" i="13"/>
  <c r="AW19" i="13"/>
  <c r="AX19" i="13"/>
  <c r="AT18" i="13"/>
  <c r="AU18" i="13"/>
  <c r="AV18" i="13"/>
  <c r="AW18" i="13"/>
  <c r="AX18" i="13"/>
  <c r="AT17" i="13"/>
  <c r="AU17" i="13"/>
  <c r="AV17" i="13"/>
  <c r="AW17" i="13"/>
  <c r="AX17" i="13"/>
  <c r="AT16" i="13"/>
  <c r="AU16" i="13"/>
  <c r="AV16" i="13"/>
  <c r="AW16" i="13"/>
  <c r="AX16" i="13"/>
  <c r="AT15" i="13"/>
  <c r="AU15" i="13"/>
  <c r="AV15" i="13"/>
  <c r="AW15" i="13"/>
  <c r="AX15" i="13"/>
  <c r="AT14" i="13"/>
  <c r="AU14" i="13"/>
  <c r="AV14" i="13"/>
  <c r="AW14" i="13"/>
  <c r="AX14" i="13"/>
  <c r="AT13" i="13"/>
  <c r="AU13" i="13"/>
  <c r="AV13" i="13"/>
  <c r="AW13" i="13"/>
  <c r="AX13" i="13"/>
  <c r="N48" i="7"/>
  <c r="P48" i="7" s="1"/>
  <c r="Q48" i="7" s="1"/>
  <c r="N47" i="7"/>
  <c r="P47" i="7" s="1"/>
  <c r="Q47" i="7" s="1"/>
  <c r="N46" i="7"/>
  <c r="P46" i="7" s="1"/>
  <c r="Q46" i="7" s="1"/>
  <c r="N45" i="7"/>
  <c r="P45" i="7" s="1"/>
  <c r="Q45" i="7" s="1"/>
  <c r="N44" i="7"/>
  <c r="P44" i="7" s="1"/>
  <c r="Q44" i="7" s="1"/>
  <c r="N43" i="7"/>
  <c r="P43" i="7" s="1"/>
  <c r="Q43" i="7" s="1"/>
  <c r="N42" i="7"/>
  <c r="P42" i="7" s="1"/>
  <c r="Q42" i="7" s="1"/>
  <c r="N41" i="7"/>
  <c r="P41" i="7" s="1"/>
  <c r="Q41" i="7" s="1"/>
  <c r="N40" i="7"/>
  <c r="P40" i="7" s="1"/>
  <c r="Q40" i="7" s="1"/>
  <c r="N39" i="7"/>
  <c r="P39" i="7" s="1"/>
  <c r="Q39" i="7" s="1"/>
  <c r="N38" i="7"/>
  <c r="P38" i="7" s="1"/>
  <c r="Q38" i="7" s="1"/>
  <c r="N37" i="7"/>
  <c r="P37" i="7" s="1"/>
  <c r="Q37" i="7" s="1"/>
  <c r="N36" i="7"/>
  <c r="P36" i="7" s="1"/>
  <c r="Q36" i="7" s="1"/>
  <c r="N35" i="7"/>
  <c r="P35" i="7" s="1"/>
  <c r="Q35" i="7" s="1"/>
  <c r="N34" i="7"/>
  <c r="P34" i="7" s="1"/>
  <c r="Q34" i="7" s="1"/>
  <c r="N32" i="7"/>
  <c r="P32" i="7" s="1"/>
  <c r="Q32" i="7" s="1"/>
  <c r="N31" i="7"/>
  <c r="P31" i="7" s="1"/>
  <c r="Q31" i="7" s="1"/>
  <c r="N29" i="7"/>
  <c r="P29" i="7" s="1"/>
  <c r="Q29" i="7" s="1"/>
  <c r="N28" i="7"/>
  <c r="P28" i="7" s="1"/>
  <c r="Q28" i="7" s="1"/>
  <c r="N30" i="7"/>
  <c r="P30" i="7" s="1"/>
  <c r="Q30" i="7" s="1"/>
  <c r="AX101" i="13"/>
  <c r="AW101" i="13"/>
  <c r="AV101" i="13"/>
  <c r="AU101" i="13"/>
  <c r="AT101" i="13"/>
  <c r="AY101" i="13" s="1"/>
  <c r="AZ101" i="13" s="1"/>
  <c r="AX100" i="13"/>
  <c r="AW100" i="13"/>
  <c r="AV100" i="13"/>
  <c r="AU100" i="13"/>
  <c r="AT100" i="13"/>
  <c r="AX99" i="13"/>
  <c r="AW99" i="13"/>
  <c r="AV99" i="13"/>
  <c r="AU99" i="13"/>
  <c r="AT99" i="13"/>
  <c r="AY99" i="13" s="1"/>
  <c r="AZ99" i="13" s="1"/>
  <c r="AX98" i="13"/>
  <c r="AW98" i="13"/>
  <c r="AV98" i="13"/>
  <c r="AU98" i="13"/>
  <c r="AT98" i="13"/>
  <c r="AY98" i="13" s="1"/>
  <c r="AZ98" i="13" s="1"/>
  <c r="AX97" i="13"/>
  <c r="AW97" i="13"/>
  <c r="AV97" i="13"/>
  <c r="AU97" i="13"/>
  <c r="AT97" i="13"/>
  <c r="AX96" i="13"/>
  <c r="AW96" i="13"/>
  <c r="AV96" i="13"/>
  <c r="AU96" i="13"/>
  <c r="AT96" i="13"/>
  <c r="AX95" i="13"/>
  <c r="AW95" i="13"/>
  <c r="AV95" i="13"/>
  <c r="AU95" i="13"/>
  <c r="AT95" i="13"/>
  <c r="AX94" i="13"/>
  <c r="AW94" i="13"/>
  <c r="AV94" i="13"/>
  <c r="AU94" i="13"/>
  <c r="AT94" i="13"/>
  <c r="AX93" i="13"/>
  <c r="AW93" i="13"/>
  <c r="AV93" i="13"/>
  <c r="AU93" i="13"/>
  <c r="AT93" i="13"/>
  <c r="AX92" i="13"/>
  <c r="AW92" i="13"/>
  <c r="AV92" i="13"/>
  <c r="AU92" i="13"/>
  <c r="AT92" i="13"/>
  <c r="AX91" i="13"/>
  <c r="AW91" i="13"/>
  <c r="AV91" i="13"/>
  <c r="AU91" i="13"/>
  <c r="AT91" i="13"/>
  <c r="AX90" i="13"/>
  <c r="AW90" i="13"/>
  <c r="AV90" i="13"/>
  <c r="AU90" i="13"/>
  <c r="AT90" i="13"/>
  <c r="AX89" i="13"/>
  <c r="AW89" i="13"/>
  <c r="AV89" i="13"/>
  <c r="AU89" i="13"/>
  <c r="AT89" i="13"/>
  <c r="AX88" i="13"/>
  <c r="AW88" i="13"/>
  <c r="AV88" i="13"/>
  <c r="AU88" i="13"/>
  <c r="AT88" i="13"/>
  <c r="AX87" i="13"/>
  <c r="AW87" i="13"/>
  <c r="AV87" i="13"/>
  <c r="AU87" i="13"/>
  <c r="AT87" i="13"/>
  <c r="AX86" i="13"/>
  <c r="AW86" i="13"/>
  <c r="AV86" i="13"/>
  <c r="AU86" i="13"/>
  <c r="AT86" i="13"/>
  <c r="AX85" i="13"/>
  <c r="AW85" i="13"/>
  <c r="AV85" i="13"/>
  <c r="AU85" i="13"/>
  <c r="AT85" i="13"/>
  <c r="AX84" i="13"/>
  <c r="AW84" i="13"/>
  <c r="AV84" i="13"/>
  <c r="AU84" i="13"/>
  <c r="AT84" i="13"/>
  <c r="AX83" i="13"/>
  <c r="AW83" i="13"/>
  <c r="AV83" i="13"/>
  <c r="AU83" i="13"/>
  <c r="AT83" i="13"/>
  <c r="AX82" i="13"/>
  <c r="AW82" i="13"/>
  <c r="AV82" i="13"/>
  <c r="AU82" i="13"/>
  <c r="AT82" i="13"/>
  <c r="AY82" i="13" s="1"/>
  <c r="AZ82" i="13" s="1"/>
  <c r="AX81" i="13"/>
  <c r="AW81" i="13"/>
  <c r="AV81" i="13"/>
  <c r="AU81" i="13"/>
  <c r="AT81" i="13"/>
  <c r="AX80" i="13"/>
  <c r="AW80" i="13"/>
  <c r="AV80" i="13"/>
  <c r="AU80" i="13"/>
  <c r="AT80" i="13"/>
  <c r="AX79" i="13"/>
  <c r="AW79" i="13"/>
  <c r="AV79" i="13"/>
  <c r="AU79" i="13"/>
  <c r="AT79" i="13"/>
  <c r="AX78" i="13"/>
  <c r="AW78" i="13"/>
  <c r="AV78" i="13"/>
  <c r="AU78" i="13"/>
  <c r="AT78" i="13"/>
  <c r="AX77" i="13"/>
  <c r="AW77" i="13"/>
  <c r="AV77" i="13"/>
  <c r="AU77" i="13"/>
  <c r="AT77" i="13"/>
  <c r="AX76" i="13"/>
  <c r="AW76" i="13"/>
  <c r="AV76" i="13"/>
  <c r="AU76" i="13"/>
  <c r="AT76" i="13"/>
  <c r="AX75" i="13"/>
  <c r="AW75" i="13"/>
  <c r="AV75" i="13"/>
  <c r="AU75" i="13"/>
  <c r="AT75" i="13"/>
  <c r="B75" i="13"/>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AX74" i="13"/>
  <c r="AW74" i="13"/>
  <c r="AV74" i="13"/>
  <c r="AU74" i="13"/>
  <c r="AT74" i="13"/>
  <c r="F73" i="13"/>
  <c r="G73" i="13" s="1"/>
  <c r="H73" i="13" s="1"/>
  <c r="I73" i="13" s="1"/>
  <c r="J73" i="13" s="1"/>
  <c r="K73" i="13" s="1"/>
  <c r="L73" i="13" s="1"/>
  <c r="M73" i="13" s="1"/>
  <c r="N73" i="13" s="1"/>
  <c r="O73" i="13" s="1"/>
  <c r="P73" i="13" s="1"/>
  <c r="Q73" i="13" s="1"/>
  <c r="R73" i="13" s="1"/>
  <c r="S73" i="13" s="1"/>
  <c r="T73" i="13" s="1"/>
  <c r="U73" i="13" s="1"/>
  <c r="V73" i="13" s="1"/>
  <c r="W73" i="13" s="1"/>
  <c r="X73" i="13" s="1"/>
  <c r="Y73" i="13" s="1"/>
  <c r="Z73" i="13" s="1"/>
  <c r="AA73" i="13" s="1"/>
  <c r="AB73" i="13" s="1"/>
  <c r="AC73" i="13" s="1"/>
  <c r="AD73" i="13" s="1"/>
  <c r="AE73" i="13" s="1"/>
  <c r="AF73" i="13" s="1"/>
  <c r="AG73" i="13" s="1"/>
  <c r="AH73" i="13" s="1"/>
  <c r="AI73" i="13" s="1"/>
  <c r="AJ73" i="13" s="1"/>
  <c r="AK73" i="13" s="1"/>
  <c r="AL73" i="13" s="1"/>
  <c r="AM73" i="13" s="1"/>
  <c r="AN73" i="13" s="1"/>
  <c r="AO73" i="13" s="1"/>
  <c r="AP73" i="13" s="1"/>
  <c r="AQ73" i="13" s="1"/>
  <c r="AR73" i="13" s="1"/>
  <c r="AX69" i="13"/>
  <c r="AW69" i="13"/>
  <c r="AV69" i="13"/>
  <c r="AU69" i="13"/>
  <c r="AT69" i="13"/>
  <c r="AX68" i="13"/>
  <c r="AW68" i="13"/>
  <c r="AV68" i="13"/>
  <c r="AU68" i="13"/>
  <c r="AT68" i="13"/>
  <c r="AX67" i="13"/>
  <c r="AW67" i="13"/>
  <c r="AV67" i="13"/>
  <c r="AU67" i="13"/>
  <c r="AT67" i="13"/>
  <c r="AX64" i="13"/>
  <c r="AW64" i="13"/>
  <c r="AV64" i="13"/>
  <c r="AU64" i="13"/>
  <c r="AT64" i="13"/>
  <c r="AX63" i="13"/>
  <c r="AW63" i="13"/>
  <c r="AV63" i="13"/>
  <c r="AU63" i="13"/>
  <c r="AT63" i="13"/>
  <c r="AY63" i="13" s="1"/>
  <c r="AZ63" i="13" s="1"/>
  <c r="AX62" i="13"/>
  <c r="AW62" i="13"/>
  <c r="AV62" i="13"/>
  <c r="AU62" i="13"/>
  <c r="AT62" i="13"/>
  <c r="AY62" i="13" s="1"/>
  <c r="AZ62" i="13" s="1"/>
  <c r="AX61" i="13"/>
  <c r="AW61" i="13"/>
  <c r="AV61" i="13"/>
  <c r="AU61" i="13"/>
  <c r="AT61" i="13"/>
  <c r="AX60" i="13"/>
  <c r="AW60" i="13"/>
  <c r="AV60" i="13"/>
  <c r="AU60" i="13"/>
  <c r="AT60" i="13"/>
  <c r="AX59" i="13"/>
  <c r="AW59" i="13"/>
  <c r="AV59" i="13"/>
  <c r="AU59" i="13"/>
  <c r="AT59" i="13"/>
  <c r="AX58" i="13"/>
  <c r="AW58" i="13"/>
  <c r="AV58" i="13"/>
  <c r="AU58" i="13"/>
  <c r="AT58" i="13"/>
  <c r="AX57" i="13"/>
  <c r="AW57" i="13"/>
  <c r="AV57" i="13"/>
  <c r="AU57" i="13"/>
  <c r="AT57" i="13"/>
  <c r="AX56" i="13"/>
  <c r="AW56" i="13"/>
  <c r="AV56" i="13"/>
  <c r="AU56" i="13"/>
  <c r="AT56" i="13"/>
  <c r="AX55" i="13"/>
  <c r="AW55" i="13"/>
  <c r="AV55" i="13"/>
  <c r="AU55" i="13"/>
  <c r="AT55" i="13"/>
  <c r="AX54" i="13"/>
  <c r="AW54" i="13"/>
  <c r="AV54" i="13"/>
  <c r="AU54" i="13"/>
  <c r="AT54" i="13"/>
  <c r="AX40" i="13"/>
  <c r="AW40" i="13"/>
  <c r="AV40" i="13"/>
  <c r="AU40" i="13"/>
  <c r="AT40" i="13"/>
  <c r="AX39" i="13"/>
  <c r="AW39" i="13"/>
  <c r="AV39" i="13"/>
  <c r="AU39" i="13"/>
  <c r="AT39" i="13"/>
  <c r="AX38" i="13"/>
  <c r="AW38" i="13"/>
  <c r="AV38" i="13"/>
  <c r="AU38" i="13"/>
  <c r="AT38" i="13"/>
  <c r="AY38" i="13" s="1"/>
  <c r="AZ38" i="13" s="1"/>
  <c r="AX37" i="13"/>
  <c r="AW37" i="13"/>
  <c r="AV37" i="13"/>
  <c r="AU37" i="13"/>
  <c r="AT37" i="13"/>
  <c r="AX36" i="13"/>
  <c r="AW36" i="13"/>
  <c r="AV36" i="13"/>
  <c r="AU36" i="13"/>
  <c r="AT36" i="13"/>
  <c r="AY36" i="13" s="1"/>
  <c r="AZ36" i="13" s="1"/>
  <c r="AX35" i="13"/>
  <c r="AW35" i="13"/>
  <c r="AV35" i="13"/>
  <c r="AU35" i="13"/>
  <c r="AT35" i="13"/>
  <c r="AX34" i="13"/>
  <c r="AW34" i="13"/>
  <c r="AV34" i="13"/>
  <c r="AU34" i="13"/>
  <c r="AT34" i="13"/>
  <c r="AY34" i="13" s="1"/>
  <c r="AZ34" i="13" s="1"/>
  <c r="AX33" i="13"/>
  <c r="AW33" i="13"/>
  <c r="AV33" i="13"/>
  <c r="AU33" i="13"/>
  <c r="AT33" i="13"/>
  <c r="AY33" i="13" s="1"/>
  <c r="AZ33" i="13" s="1"/>
  <c r="AX12" i="13"/>
  <c r="AW12" i="13"/>
  <c r="AV12" i="13"/>
  <c r="AU12" i="13"/>
  <c r="AT12" i="13"/>
  <c r="AY12" i="13" s="1"/>
  <c r="AZ12" i="13" s="1"/>
  <c r="AX11" i="13"/>
  <c r="AW11" i="13"/>
  <c r="AV11" i="13"/>
  <c r="AU11" i="13"/>
  <c r="AT11" i="13"/>
  <c r="AX10" i="13"/>
  <c r="AW10" i="13"/>
  <c r="AV10" i="13"/>
  <c r="AU10" i="13"/>
  <c r="AT10" i="13"/>
  <c r="AY10" i="13" s="1"/>
  <c r="AZ10" i="13" s="1"/>
  <c r="AX9" i="13"/>
  <c r="AW9" i="13"/>
  <c r="AV9" i="13"/>
  <c r="AU9" i="13"/>
  <c r="AT9" i="13"/>
  <c r="AX8" i="13"/>
  <c r="AW8" i="13"/>
  <c r="AV8" i="13"/>
  <c r="AU8" i="13"/>
  <c r="AT8" i="13"/>
  <c r="AX7" i="13"/>
  <c r="AW7" i="13"/>
  <c r="AV7" i="13"/>
  <c r="AU7" i="13"/>
  <c r="AT7" i="13"/>
  <c r="AY7" i="13" s="1"/>
  <c r="AZ7" i="13" s="1"/>
  <c r="AX6" i="13"/>
  <c r="AW6" i="13"/>
  <c r="AV6" i="13"/>
  <c r="AU6" i="13"/>
  <c r="AT6" i="13"/>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AX5" i="13"/>
  <c r="AW5" i="13"/>
  <c r="AV5" i="13"/>
  <c r="AU5" i="13"/>
  <c r="AT5" i="13"/>
  <c r="F4" i="13"/>
  <c r="G4" i="13" s="1"/>
  <c r="H4" i="13" s="1"/>
  <c r="I4" i="13" s="1"/>
  <c r="J4" i="13" s="1"/>
  <c r="K4" i="13" s="1"/>
  <c r="L4" i="13" s="1"/>
  <c r="M4" i="13" s="1"/>
  <c r="N4" i="13" s="1"/>
  <c r="O4" i="13" s="1"/>
  <c r="P4" i="13" s="1"/>
  <c r="Q4" i="13" s="1"/>
  <c r="R4" i="13" s="1"/>
  <c r="S4" i="13" s="1"/>
  <c r="T4" i="13" s="1"/>
  <c r="U4" i="13" s="1"/>
  <c r="V4" i="13" s="1"/>
  <c r="W4" i="13" s="1"/>
  <c r="X4" i="13" s="1"/>
  <c r="Y4" i="13" s="1"/>
  <c r="Z4" i="13" s="1"/>
  <c r="AA4" i="13" s="1"/>
  <c r="AB4" i="13" s="1"/>
  <c r="AC4" i="13" s="1"/>
  <c r="AD4" i="13" s="1"/>
  <c r="AE4" i="13" s="1"/>
  <c r="AF4" i="13" s="1"/>
  <c r="AG4" i="13" s="1"/>
  <c r="AH4" i="13" s="1"/>
  <c r="AI4" i="13" s="1"/>
  <c r="AJ4" i="13" s="1"/>
  <c r="AK4" i="13" s="1"/>
  <c r="AL4" i="13" s="1"/>
  <c r="AM4" i="13" s="1"/>
  <c r="AN4" i="13" s="1"/>
  <c r="AO4" i="13" s="1"/>
  <c r="AP4" i="13" s="1"/>
  <c r="AQ4" i="13" s="1"/>
  <c r="AR4" i="13" s="1"/>
  <c r="AY102" i="13" l="1"/>
  <c r="AZ102" i="13" s="1"/>
  <c r="AY109" i="13"/>
  <c r="AZ109" i="13"/>
  <c r="AY42" i="13"/>
  <c r="AZ42" i="13" s="1"/>
  <c r="AY58" i="13"/>
  <c r="AZ58" i="13" s="1"/>
  <c r="B138" i="13"/>
  <c r="AY60" i="13"/>
  <c r="AZ60" i="13" s="1"/>
  <c r="AY17" i="13"/>
  <c r="AZ17" i="13" s="1"/>
  <c r="AY11" i="13"/>
  <c r="AZ11" i="13" s="1"/>
  <c r="AY27" i="13"/>
  <c r="AZ27" i="13"/>
  <c r="AY29" i="13"/>
  <c r="AZ29" i="13"/>
  <c r="AY66" i="13"/>
  <c r="AZ66" i="13" s="1"/>
  <c r="AY65" i="13"/>
  <c r="AZ65" i="13" s="1"/>
  <c r="AY51" i="13"/>
  <c r="AZ51" i="13" s="1"/>
  <c r="AY44" i="13"/>
  <c r="AZ44" i="13" s="1"/>
  <c r="AY14" i="13"/>
  <c r="AZ14" i="13" s="1"/>
  <c r="AY13" i="13"/>
  <c r="AZ13" i="13" s="1"/>
  <c r="AY67" i="13"/>
  <c r="AZ67" i="13" s="1"/>
  <c r="AY22" i="13"/>
  <c r="AZ22" i="13" s="1"/>
  <c r="AY43" i="13"/>
  <c r="AZ43" i="13" s="1"/>
  <c r="AY57" i="13"/>
  <c r="AZ57" i="13" s="1"/>
  <c r="AY50" i="13"/>
  <c r="AZ50" i="13" s="1"/>
  <c r="AY48" i="13"/>
  <c r="AZ48" i="13"/>
  <c r="AY46" i="13"/>
  <c r="AZ46" i="13" s="1"/>
  <c r="AY45" i="13"/>
  <c r="AZ45" i="13"/>
  <c r="AY41" i="13"/>
  <c r="AZ41" i="13"/>
  <c r="AY40" i="13"/>
  <c r="AZ40" i="13" s="1"/>
  <c r="AY39" i="13"/>
  <c r="AZ39" i="13" s="1"/>
  <c r="AY37" i="13"/>
  <c r="AZ37" i="13" s="1"/>
  <c r="AY32" i="13"/>
  <c r="AZ32" i="13"/>
  <c r="AY31" i="13"/>
  <c r="AZ31" i="13" s="1"/>
  <c r="AY30" i="13"/>
  <c r="AZ30" i="13"/>
  <c r="AY26" i="13"/>
  <c r="AZ26" i="13"/>
  <c r="AY25" i="13"/>
  <c r="AZ25" i="13" s="1"/>
  <c r="AY24" i="13"/>
  <c r="AZ24" i="13" s="1"/>
  <c r="AY23" i="13"/>
  <c r="AZ23" i="13"/>
  <c r="AY21" i="13"/>
  <c r="AZ21" i="13"/>
  <c r="AY20" i="13"/>
  <c r="AZ20" i="13"/>
  <c r="AY19" i="13"/>
  <c r="AZ19" i="13" s="1"/>
  <c r="AY18" i="13"/>
  <c r="AZ18" i="13"/>
  <c r="AY16" i="13"/>
  <c r="AZ16" i="13"/>
  <c r="AY15" i="13"/>
  <c r="AZ15" i="13" s="1"/>
  <c r="AY35" i="13"/>
  <c r="AZ35" i="13" s="1"/>
  <c r="AY9" i="13"/>
  <c r="AZ9" i="13" s="1"/>
  <c r="AY6" i="13"/>
  <c r="AZ6" i="13" s="1"/>
  <c r="AY5" i="13"/>
  <c r="AZ5" i="13" s="1"/>
  <c r="AY61" i="13"/>
  <c r="AZ61" i="13" s="1"/>
  <c r="AY100" i="13"/>
  <c r="AZ100" i="13" s="1"/>
  <c r="AY55" i="13"/>
  <c r="AZ55" i="13" s="1"/>
  <c r="AY64" i="13"/>
  <c r="AZ64" i="13" s="1"/>
  <c r="AY97" i="13"/>
  <c r="AZ97" i="13" s="1"/>
  <c r="AY69" i="13"/>
  <c r="AZ69" i="13" s="1"/>
  <c r="AY54" i="13"/>
  <c r="AZ54" i="13" s="1"/>
  <c r="AY8" i="13"/>
  <c r="AZ8" i="13" s="1"/>
  <c r="AY68" i="13"/>
  <c r="AZ68" i="13" s="1"/>
  <c r="AY59" i="13"/>
  <c r="AZ59" i="13" s="1"/>
  <c r="AY56" i="13"/>
  <c r="AZ56" i="13" s="1"/>
  <c r="AY96" i="13"/>
  <c r="AZ96" i="13" s="1"/>
  <c r="AY94" i="13"/>
  <c r="AZ94" i="13" s="1"/>
  <c r="AY92" i="13"/>
  <c r="AZ92" i="13" s="1"/>
  <c r="AY90" i="13"/>
  <c r="AZ90" i="13"/>
  <c r="AY88" i="13"/>
  <c r="AZ88" i="13"/>
  <c r="AY86" i="13"/>
  <c r="AZ86" i="13"/>
  <c r="AY84" i="13"/>
  <c r="AZ84" i="13"/>
  <c r="AY80" i="13"/>
  <c r="AZ80" i="13" s="1"/>
  <c r="AY78" i="13"/>
  <c r="AZ78" i="13"/>
  <c r="AY76" i="13"/>
  <c r="AZ76" i="13"/>
  <c r="AY75" i="13"/>
  <c r="AZ75" i="13" s="1"/>
  <c r="AY77" i="13"/>
  <c r="AZ77" i="13" s="1"/>
  <c r="AY79" i="13"/>
  <c r="AZ79" i="13" s="1"/>
  <c r="AY81" i="13"/>
  <c r="AZ81" i="13" s="1"/>
  <c r="AY83" i="13"/>
  <c r="AZ83" i="13" s="1"/>
  <c r="AY85" i="13"/>
  <c r="AZ85" i="13" s="1"/>
  <c r="AY87" i="13"/>
  <c r="AZ87" i="13" s="1"/>
  <c r="AY89" i="13"/>
  <c r="AZ89" i="13" s="1"/>
  <c r="AY91" i="13"/>
  <c r="AZ91" i="13" s="1"/>
  <c r="AY93" i="13"/>
  <c r="AZ93" i="13" s="1"/>
  <c r="AY95" i="13"/>
  <c r="AZ95" i="13" s="1"/>
  <c r="AY74" i="13"/>
  <c r="AZ74" i="13" s="1"/>
  <c r="N27" i="7"/>
  <c r="P27" i="7" s="1"/>
  <c r="Q27" i="7" s="1"/>
  <c r="N26" i="7"/>
  <c r="P26" i="7" s="1"/>
  <c r="Q26" i="7" s="1"/>
  <c r="N25" i="7"/>
  <c r="P25" i="7" s="1"/>
  <c r="Q25" i="7" s="1"/>
  <c r="N24" i="7"/>
  <c r="P24" i="7" s="1"/>
  <c r="Q24" i="7" s="1"/>
  <c r="N23" i="7"/>
  <c r="P23" i="7" s="1"/>
  <c r="Q23" i="7" s="1"/>
  <c r="N22" i="7"/>
  <c r="P22" i="7" s="1"/>
  <c r="Q22" i="7" s="1"/>
  <c r="N21" i="7"/>
  <c r="P21" i="7" s="1"/>
  <c r="Q21" i="7" s="1"/>
  <c r="N20" i="7"/>
  <c r="P20" i="7" s="1"/>
  <c r="Q20" i="7" s="1"/>
  <c r="N18" i="7"/>
  <c r="P18" i="7" s="1"/>
  <c r="Q18" i="7" s="1"/>
  <c r="N17" i="7"/>
  <c r="P17" i="7" s="1"/>
  <c r="Q17" i="7" s="1"/>
  <c r="N16" i="7"/>
  <c r="P16" i="7" s="1"/>
  <c r="Q16" i="7" s="1"/>
</calcChain>
</file>

<file path=xl/sharedStrings.xml><?xml version="1.0" encoding="utf-8"?>
<sst xmlns="http://schemas.openxmlformats.org/spreadsheetml/2006/main" count="986" uniqueCount="386">
  <si>
    <t>Açıklamalar</t>
  </si>
  <si>
    <r>
      <t>1. Risk</t>
    </r>
    <r>
      <rPr>
        <sz val="11"/>
        <color theme="1"/>
        <rFont val="Calibri"/>
        <family val="2"/>
        <scheme val="minor"/>
      </rPr>
      <t>, kurumun amaç ve hedeflerine ulaşmasını engelleyebilecek veya bu hedeflere ulaşma sürecini olumsuz yönde etkileyebilecek olay ya da durumdur.</t>
    </r>
  </si>
  <si>
    <r>
      <t>2. Risk belirleme çalışmaları</t>
    </r>
    <r>
      <rPr>
        <sz val="11"/>
        <color theme="1"/>
        <rFont val="Calibri"/>
        <family val="2"/>
        <scheme val="minor"/>
      </rPr>
      <t>, her birim bazında yürütülen süreç analizlerine dayanarak yapılır.</t>
    </r>
  </si>
  <si>
    <r>
      <t xml:space="preserve">3. Her birim, faaliyetlerinin ve süreçlerinin analizini tamamladıktan sonra, bu süreçlere ilişkin </t>
    </r>
    <r>
      <rPr>
        <b/>
        <sz val="11"/>
        <color theme="1"/>
        <rFont val="Calibri"/>
        <family val="2"/>
        <scheme val="minor"/>
      </rPr>
      <t>riskleri tanımlar ve değerlendirir</t>
    </r>
    <r>
      <rPr>
        <sz val="11"/>
        <color theme="1"/>
        <rFont val="Calibri"/>
        <family val="2"/>
        <scheme val="minor"/>
      </rPr>
      <t>.</t>
    </r>
  </si>
  <si>
    <r>
      <t xml:space="preserve">4. Risk değerlendirmesi yapılırken; riskin </t>
    </r>
    <r>
      <rPr>
        <b/>
        <sz val="11"/>
        <color theme="1"/>
        <rFont val="Calibri"/>
        <family val="2"/>
        <scheme val="minor"/>
      </rPr>
      <t>olasılığı</t>
    </r>
    <r>
      <rPr>
        <sz val="11"/>
        <color theme="1"/>
        <rFont val="Calibri"/>
        <family val="2"/>
        <scheme val="minor"/>
      </rPr>
      <t xml:space="preserve"> ve </t>
    </r>
    <r>
      <rPr>
        <b/>
        <sz val="11"/>
        <color theme="1"/>
        <rFont val="Calibri"/>
        <family val="2"/>
        <scheme val="minor"/>
      </rPr>
      <t>etkisi</t>
    </r>
    <r>
      <rPr>
        <sz val="11"/>
        <color theme="1"/>
        <rFont val="Calibri"/>
        <family val="2"/>
        <scheme val="minor"/>
      </rPr>
      <t xml:space="preserve"> göz önünde bulundurulur.</t>
    </r>
  </si>
  <si>
    <r>
      <t xml:space="preserve">5. Risk düzeyi, </t>
    </r>
    <r>
      <rPr>
        <b/>
        <sz val="11"/>
        <color theme="1"/>
        <rFont val="Calibri"/>
        <family val="2"/>
        <scheme val="minor"/>
      </rPr>
      <t>olasılık × etki</t>
    </r>
    <r>
      <rPr>
        <sz val="11"/>
        <color theme="1"/>
        <rFont val="Calibri"/>
        <family val="2"/>
        <scheme val="minor"/>
      </rPr>
      <t xml:space="preserve"> formülüyle hesaplanır.</t>
    </r>
  </si>
  <si>
    <r>
      <t xml:space="preserve">6. Risk düzeyine göre, riske ilişkin alınacak </t>
    </r>
    <r>
      <rPr>
        <b/>
        <sz val="11"/>
        <color theme="1"/>
        <rFont val="Calibri"/>
        <family val="2"/>
        <scheme val="minor"/>
      </rPr>
      <t>kontrol faaliyetleri</t>
    </r>
    <r>
      <rPr>
        <sz val="11"/>
        <color theme="1"/>
        <rFont val="Calibri"/>
        <family val="2"/>
        <scheme val="minor"/>
      </rPr>
      <t xml:space="preserve"> ve </t>
    </r>
    <r>
      <rPr>
        <b/>
        <sz val="11"/>
        <color theme="1"/>
        <rFont val="Calibri"/>
        <family val="2"/>
        <scheme val="minor"/>
      </rPr>
      <t>eylem planları</t>
    </r>
    <r>
      <rPr>
        <sz val="11"/>
        <color theme="1"/>
        <rFont val="Calibri"/>
        <family val="2"/>
        <scheme val="minor"/>
      </rPr>
      <t xml:space="preserve"> belirlenir.</t>
    </r>
  </si>
  <si>
    <r>
      <t>7. Kontrol faaliyetleri</t>
    </r>
    <r>
      <rPr>
        <sz val="11"/>
        <color theme="1"/>
        <rFont val="Calibri"/>
        <family val="2"/>
        <scheme val="minor"/>
      </rPr>
      <t>, risklerin azaltılmasını sağlayacak önleyici, tespit edici veya düzeltici tedbirleri kapsar.</t>
    </r>
  </si>
  <si>
    <r>
      <t xml:space="preserve">8. Her bir kontrol faaliyeti için </t>
    </r>
    <r>
      <rPr>
        <b/>
        <sz val="11"/>
        <color theme="1"/>
        <rFont val="Calibri"/>
        <family val="2"/>
        <scheme val="minor"/>
      </rPr>
      <t>sorumlu birim veya personel</t>
    </r>
    <r>
      <rPr>
        <sz val="11"/>
        <color theme="1"/>
        <rFont val="Calibri"/>
        <family val="2"/>
        <scheme val="minor"/>
      </rPr>
      <t xml:space="preserve">, </t>
    </r>
    <r>
      <rPr>
        <b/>
        <sz val="11"/>
        <color theme="1"/>
        <rFont val="Calibri"/>
        <family val="2"/>
        <scheme val="minor"/>
      </rPr>
      <t>kaynak ihtiyacı</t>
    </r>
    <r>
      <rPr>
        <sz val="11"/>
        <color theme="1"/>
        <rFont val="Calibri"/>
        <family val="2"/>
        <scheme val="minor"/>
      </rPr>
      <t xml:space="preserve"> ve </t>
    </r>
    <r>
      <rPr>
        <b/>
        <sz val="11"/>
        <color theme="1"/>
        <rFont val="Calibri"/>
        <family val="2"/>
        <scheme val="minor"/>
      </rPr>
      <t>zaman planı (başlama ve tamamlanma tarihleri)</t>
    </r>
    <r>
      <rPr>
        <sz val="11"/>
        <color theme="1"/>
        <rFont val="Calibri"/>
        <family val="2"/>
        <scheme val="minor"/>
      </rPr>
      <t xml:space="preserve"> belirtilir.</t>
    </r>
  </si>
  <si>
    <r>
      <t xml:space="preserve">9. Form, belirli dönemlerde güncellenmeli ve </t>
    </r>
    <r>
      <rPr>
        <b/>
        <sz val="11"/>
        <color theme="1"/>
        <rFont val="Calibri"/>
        <family val="2"/>
        <scheme val="minor"/>
      </rPr>
      <t>izleme sonuçları</t>
    </r>
    <r>
      <rPr>
        <sz val="11"/>
        <color theme="1"/>
        <rFont val="Calibri"/>
        <family val="2"/>
        <scheme val="minor"/>
      </rPr>
      <t xml:space="preserve"> raporlanmalıdır.</t>
    </r>
  </si>
  <si>
    <r>
      <t xml:space="preserve">10. Formun en güncel sürümü birim yöneticisi tarafından </t>
    </r>
    <r>
      <rPr>
        <b/>
        <sz val="11"/>
        <color theme="1"/>
        <rFont val="Calibri"/>
        <family val="2"/>
        <scheme val="minor"/>
      </rPr>
      <t>onaylanmalıdır</t>
    </r>
    <r>
      <rPr>
        <sz val="11"/>
        <color theme="1"/>
        <rFont val="Calibri"/>
        <family val="2"/>
        <scheme val="minor"/>
      </rPr>
      <t>.</t>
    </r>
  </si>
  <si>
    <r>
      <t>Hazırlayan Birim Adı:</t>
    </r>
    <r>
      <rPr>
        <sz val="11"/>
        <color theme="1"/>
        <rFont val="Calibri"/>
        <family val="2"/>
        <scheme val="minor"/>
      </rPr>
      <t xml:space="preserve"> Formu hazırlayan harcama birimi veya alt birimin adı.</t>
    </r>
  </si>
  <si>
    <r>
      <t>Dönem:</t>
    </r>
    <r>
      <rPr>
        <sz val="11"/>
        <color theme="1"/>
        <rFont val="Calibri"/>
        <family val="2"/>
        <scheme val="minor"/>
      </rPr>
      <t xml:space="preserve"> Formun hazırlandığı değerlendirme dönemi (örneğin “2025 Yılı / 1. Dönem”).</t>
    </r>
  </si>
  <si>
    <r>
      <t>Revizyon No / Tarihi:</t>
    </r>
    <r>
      <rPr>
        <sz val="11"/>
        <color theme="1"/>
        <rFont val="Calibri"/>
        <family val="2"/>
        <scheme val="minor"/>
      </rPr>
      <t xml:space="preserve"> Form üzerinde yapılan değişikliklerin izlenmesi için kullanılır.</t>
    </r>
  </si>
  <si>
    <r>
      <t>Onaylayan:</t>
    </r>
    <r>
      <rPr>
        <sz val="11"/>
        <color theme="1"/>
        <rFont val="Calibri"/>
        <family val="2"/>
        <scheme val="minor"/>
      </rPr>
      <t xml:space="preserve"> Formun üst yönetici veya ilgili amir tarafından onaylandığını gösterir.</t>
    </r>
  </si>
  <si>
    <t>Olasılık</t>
  </si>
  <si>
    <t>Etki</t>
  </si>
  <si>
    <t>Risk Kodu</t>
  </si>
  <si>
    <t>Doğal Risk Puanı</t>
  </si>
  <si>
    <t>Doğal Risk Seviyesi</t>
  </si>
  <si>
    <t>Mevcut Risk Yönetimi Faaliyetleri</t>
  </si>
  <si>
    <t>Mevcut Risk Yönetimi Faaliyetlerinin Yeterliliği</t>
  </si>
  <si>
    <t>Risklerin Belirlenmesi</t>
  </si>
  <si>
    <t>Süreç Kodu</t>
  </si>
  <si>
    <t>Süreç Adı</t>
  </si>
  <si>
    <t>Risklerin Değerlendirilmesi</t>
  </si>
  <si>
    <t>Mevcut Risk Yönetimi Faaliyetlerinin Yeterlilik Katsayısı</t>
  </si>
  <si>
    <t>Mevcut Risk Yönetimi Faaliyetleri Riskin Etkisini Mi Olasılığını Mı Düşürmekte?</t>
  </si>
  <si>
    <t>Artık Risk Puanı</t>
  </si>
  <si>
    <t>Artık Risk Seviyesi 
(Sonuç)</t>
  </si>
  <si>
    <t>Riske Yönelik Alınacak Kararların Belirlenmesi</t>
  </si>
  <si>
    <t>Riske Yönelik Alınacak Karar</t>
  </si>
  <si>
    <t>İlave Risk Yönetim Faaliyeti</t>
  </si>
  <si>
    <t>Faaliyet Sorumluları</t>
  </si>
  <si>
    <t>Faaliyet Tamamlanma Tarihi</t>
  </si>
  <si>
    <t>Risklerin İzlenmesi</t>
  </si>
  <si>
    <t>Doğal Risk Seviyesi Değişti mi?</t>
  </si>
  <si>
    <t xml:space="preserve">Mevcut Risk Yönetimi Faaliyetleri Değişti mi? </t>
  </si>
  <si>
    <t>Artık Risk Seviyesi Değişti mi?</t>
  </si>
  <si>
    <t>Değişim Nedenleri</t>
  </si>
  <si>
    <t>Yeni Doğal Risk Seviyesi</t>
  </si>
  <si>
    <t>Yeni Artık Seviyesi</t>
  </si>
  <si>
    <t>Değişen Risk Seviyelerine İstinaden Yeni/İlave Faaliyet Tanımlaması Gerekli mi?</t>
  </si>
  <si>
    <t>İlave Risk Yönetim Faaliyetlerin Takip Edilmesi</t>
  </si>
  <si>
    <t>Faaliyet Durumu</t>
  </si>
  <si>
    <t>Açıklama / Revize</t>
  </si>
  <si>
    <t>Revize Faaliyet Tarihi</t>
  </si>
  <si>
    <t>Tespit Edilen Riskler</t>
  </si>
  <si>
    <t>Risk Türü</t>
  </si>
  <si>
    <t>BİRİM ADI:</t>
  </si>
  <si>
    <t>Revizyon No:</t>
  </si>
  <si>
    <t>Revizyon Tarihi</t>
  </si>
  <si>
    <t xml:space="preserve">Dönem: </t>
  </si>
  <si>
    <t>Tanımlamalar</t>
  </si>
  <si>
    <t>Risk Güncellik Durumu</t>
  </si>
  <si>
    <t xml:space="preserve">Riskin güncel olup olmadığı veya herhangi bir değişikliğe uğrayıp uğramadığını belirtir. "Güncel, Güncel Değil, Değişti" kategorileri ile takip sağlanır. </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</si>
  <si>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</si>
  <si>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</si>
  <si>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</si>
  <si>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Alt Kök Nedenler</t>
  </si>
  <si>
    <t xml:space="preserve">Risk tanımında yer alan ana kök nedene ilişkin ayrıntılı bilgiye yer verilir, ana kök neden alt kök nedenler olarak detaylandırılır. </t>
  </si>
  <si>
    <t>Varsa İlgili Fırsatlar</t>
  </si>
  <si>
    <t>Belirlenen riskin kurum için fırsat boyutunun da olması durumunda bu fırsatların ne olduğu ifade edilir.</t>
  </si>
  <si>
    <t>Risk İştahı</t>
  </si>
  <si>
    <t xml:space="preserve">Hedefe yönelik kurumun almak istediği en yüksek risk düzeyini ifade eder. Risk iştahı  "Yüksek", "Orta" veya "Düşük" olarak belirlenir. </t>
  </si>
  <si>
    <t>Belirlenme Tarihi</t>
  </si>
  <si>
    <t>İlgili riskin hangi tarihte belirlendiğini ifade eder.</t>
  </si>
  <si>
    <t>Öngörülen riskin gerçekleşmesi halinde bağlı olduğu hedefe ve kuruma etkisinin ÇOK YÜKSEK (5) / YÜKSEK (4)/ ORTA (3)/ DÜŞÜK (2)/ ÇOK DÜŞÜK (1) olarak değerlendirildiği alandır.</t>
  </si>
  <si>
    <t>Öngörülen riskin gerçekleşme ihtimalinin NEREDEYSE KESİN (5)/ YÜKSEK OLASILIK (4)/ OLASI (3)/ ZAYIF OLASILIK (2)/ ÇOK DÜŞÜK OLASILIK (1) olarak değerlendirildiği alandır.</t>
  </si>
  <si>
    <t xml:space="preserve">Doğal risk, kurum tarafından riske yönelik herhangi bir risk yönetimi faaliyeti uygulanmadan önceki risk seviyesidir. Doğal risk puanı, etki ve olasılık seviyelerinin çarpımı ile hesaplanır. </t>
  </si>
  <si>
    <t>Hesaplanan doğal risk puanının "ÇOK YÜKSEK", "YÜKSEK", "ORTA", "DÜŞÜK" veya "ÇOK DÜŞÜK" olmak üzere sınıflandırılmasıdır.</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</si>
  <si>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</si>
  <si>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</si>
  <si>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</si>
  <si>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 xml:space="preserve">Mevcut risk yönetimi faaliyetlerinin riskin etkisini mi yoksa olasığını mı düşürdüğüne ilişkin (ikisi birlikte de olabilir) sınıflama yapılmasıdır. </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</si>
  <si>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</si>
  <si>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Artık Risk Seviyesi (Sonuç)</t>
  </si>
  <si>
    <t>Hesaplanan artık risk puanının"ÇOK YÜKSEK", "YÜKSEK", "ORTA", "DÜŞÜK" veya "ÇOK DÜŞÜK" olmak üzere sınıflandırılmasıdır.</t>
  </si>
  <si>
    <t>Öncü Risk Göstergesi (ÖRG)</t>
  </si>
  <si>
    <t>Kurumun stratejik amaç ve hedeflerine ulaşmasını önemli ölçüde etkileyebilecek "ÇOK YÜKSEK" ve "YÜKSEK" seviyeli risklerin takibinde kullanılan göstergeleri ifade eder.</t>
  </si>
  <si>
    <t>ÖRG Sorumlusu</t>
  </si>
  <si>
    <t xml:space="preserve">Öncü risk göstergesini veya bu göstergeyi hesaplamada kullanılacak veriyi sağlayacak birimdir. </t>
  </si>
  <si>
    <t>ÖRG Hedefi</t>
  </si>
  <si>
    <t>Kullanılan ÖRG'ye yönelik tanımlanan hedefi ifade eder.</t>
  </si>
  <si>
    <t>ÖRG Raporlama Periyodu</t>
  </si>
  <si>
    <t xml:space="preserve">Tanımlanan ÖRG'nin hangi periyotta ilgili yöneticilere raporlanacağını ifade eder. </t>
  </si>
  <si>
    <t>ÖRG Sapması Durumunda Gerçekleştirilecek Faaliyet</t>
  </si>
  <si>
    <t>Tanımlanan ÖRG'ye yönelik sapma olması durumunda uygulanacak faaliyeti ifade eder.</t>
  </si>
  <si>
    <t xml:space="preserve">Riske yönelik alınacak kararlar "RİSKİ KABUL ETMEK", "RİSKTEN KAÇINMAK", "RİSKİ DEVRETMEK" veya "RİSKİ AZALTMAK" olarak ifade edilir. </t>
  </si>
  <si>
    <t>Riske yönelik belirlenen azaltma kararı doğrultusunda alınacak önlemleri / yapılacak çalışmaları ifade eder.</t>
  </si>
  <si>
    <t xml:space="preserve">Risklere yönelik alınan kararlar doğrultusunda belirlenen gerekli faaliyetlerin gerçekleştirilmesinden sorumlu birim ve yöneticileri ifade eder. </t>
  </si>
  <si>
    <t>Faaliyet Başlangıç Tarihi</t>
  </si>
  <si>
    <t>Gerçekleştirilecek faaliyetin planlanan başlangıç tarihidir.</t>
  </si>
  <si>
    <t>Gerçekleştirilecek faaliyetin planlanan tamamlanma tarihidir.</t>
  </si>
  <si>
    <t>İlave Risk Yönetim Faaliyet Durumu</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</si>
  <si>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</si>
  <si>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</si>
  <si>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</si>
  <si>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</si>
  <si>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</si>
  <si>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</si>
  <si>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</si>
  <si>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</si>
  <si>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</si>
  <si>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Değişen Risk Seviyesine İstinaden Yeni/İlave Faaliyet Tanımlaması Gerekli mi?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</si>
  <si>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</si>
  <si>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Stratejik Amaç ve Hedefler</t>
  </si>
  <si>
    <t>Stratejik Amaç No.</t>
  </si>
  <si>
    <t>Kurumun stratejik planında yer alan amacın numarasını ifade eder.</t>
  </si>
  <si>
    <t>Stratejik Amaç Tanımı</t>
  </si>
  <si>
    <t xml:space="preserve">Kurumun "Nereye ulaşmak istiyoruz?" sorusuna verdiği cevabı ifade eder. </t>
  </si>
  <si>
    <t>Stratejik Hedef No.</t>
  </si>
  <si>
    <t>Kurumun stratejik planında yer alan hedefin numarasını ifade eder.</t>
  </si>
  <si>
    <t>Stratejik Hedef Tanımı</t>
  </si>
  <si>
    <t>Amaçların gerçekleştirilmesine yönelik öngörülen çıktı ve sonuçları tanımlanmış bir zaman dilimi içerisinde nitelik ve nicelik olarak ifade eder.</t>
  </si>
  <si>
    <t>SÜREÇ ENVANTERİ</t>
  </si>
  <si>
    <t>Ana Süreç, Süreç ve Alt süreci Kapsayan koddur. Süreç envanterinde oluşur. Örn. Ana Süreç 1,2,3… Sürec: 1.1, 1.2, 2.1, 3,1.. Alt Süreç 1.1.1, 1.1.2, 1.2.1, 2.1.1, 3.1.1 vb</t>
  </si>
  <si>
    <t xml:space="preserve">Süreç Envanterinde çıkarılan birim faaliyetlerine ait ad. (Örn. Yeni program açma ve güncelleme süreci, Sınav gerçekleştirme süreci, Öğrenci kayıt işlemleri süreci, Kalite Süreci,  Faaliyet Raporu Süreci, Bütçe Süreci, Anket Yönetim Süreci…. Vb. </t>
  </si>
  <si>
    <t>Risk Kodu: Alt süreç no ile birinci risk için R1, ikinci risk için R2 ..diye belirlenmelidir. Örn: 1.1.1- R1, 1.1.1-R2, 1.2.1-R1, 1.2.2-R1</t>
  </si>
  <si>
    <t>Risk Evreni/Türü</t>
  </si>
  <si>
    <t>STRATEJİK RİSKLER İÇİN</t>
  </si>
  <si>
    <t>Risk No/Risk Kodu</t>
  </si>
  <si>
    <t xml:space="preserve">                                                                                                                                 </t>
  </si>
  <si>
    <t xml:space="preserve">    SÜREÇ (OPERASYONEL) RİSK BELİRLEME VE EYLEM PLANI FORMU</t>
  </si>
  <si>
    <t>Katılımcı Değerlendirmeleri</t>
  </si>
  <si>
    <t>Etki Seviyesi</t>
  </si>
  <si>
    <t>Etki Seviyesi Adedi</t>
  </si>
  <si>
    <t>Sıra No</t>
  </si>
  <si>
    <t>Risk No</t>
  </si>
  <si>
    <t>Belirlenen Riskler</t>
  </si>
  <si>
    <t>Toplam</t>
  </si>
  <si>
    <t>Ağırlıklı Ortalama Değeri</t>
  </si>
  <si>
    <t>Olasılık Seviyesi</t>
  </si>
  <si>
    <t>Olasılık Seviyesi Adedi</t>
  </si>
  <si>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</si>
  <si>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</si>
  <si>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</si>
  <si>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</si>
  <si>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</si>
  <si>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</si>
  <si>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</si>
  <si>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</si>
  <si>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</si>
  <si>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</si>
  <si>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</si>
  <si>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</si>
  <si>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Değişiklik Açıklaması</t>
  </si>
  <si>
    <t>Düzenleyen</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</si>
  <si>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</si>
  <si>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t xml:space="preserve">[1.0] </t>
    </r>
    <r>
      <rPr>
        <i/>
        <sz val="10"/>
        <color theme="1"/>
        <rFont val="Georgia"/>
        <family val="1"/>
        <charset val="162"/>
      </rPr>
      <t>(örnek gösterim)</t>
    </r>
  </si>
  <si>
    <t>Dağıtım &amp; Onaylar (**)</t>
  </si>
  <si>
    <t>Onay Tarihi</t>
  </si>
  <si>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</si>
  <si>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t>
  </si>
  <si>
    <t>ARSİN MESLEK YÜKSEKOKULU</t>
  </si>
  <si>
    <t>Operasyonel</t>
  </si>
  <si>
    <t>Güncel</t>
  </si>
  <si>
    <t>MYO Yönetim Kurulunda alınan kararların tebliğinde gecikmeler yaşanması nedeniyle kararların izlenebilirliğinin ve uygulanabilirliğinin azalması.</t>
  </si>
  <si>
    <t>MYO Yönetim Kuruluna ait kayıtların uygun şekilde arşivlenememesi ve denetim süreçlerinde kayıtlara erişim sorunlarının yaşanması.</t>
  </si>
  <si>
    <t>İç ve dış paydaşlardan elde edilen geri bildirimlerin program ve müfredat iyileştirme süreçlerine sistematik olarak dahil edilememesi nedeniyle karar alma süreçlerinin veri temelli yürütülememesi.</t>
  </si>
  <si>
    <t>1.1.1.R1</t>
  </si>
  <si>
    <t>1.1.1.R2</t>
  </si>
  <si>
    <t>1.1.1.R3</t>
  </si>
  <si>
    <t>1.1.1.R4</t>
  </si>
  <si>
    <t>1.1.2.R1</t>
  </si>
  <si>
    <t>1.1.2.R2</t>
  </si>
  <si>
    <t>1.1.2.R3</t>
  </si>
  <si>
    <t>Ders muafiyeti, intibak, özel öğrenci statüsü, yatay geçiş ve benzeri akademik konulara ilişkin hususların yürürlükteki mevzuat ve akademik takvim çerçevesinde MYO Kurulu tarafından bölümlere iletilmesinde aksamalar yaşanması.</t>
  </si>
  <si>
    <t>Ders muafiyeti ve uyum (intibak) başvurularının, "Ders Muafiyeti ve Uyum İşlemleri Yönergesi" uyarınca ve akademik takvimde öngörülen süreler içinde Geçiş ve Uyum Komisyonları tarafından değerlendirilip MYO Yönetim Kurulunda zamanında karara bağlanamaması nedeniyle yönetsel karar süreçlerinde gecikmesi.</t>
  </si>
  <si>
    <t>MYO Yönetim Kurulundaki görev veya ünvan değişikliklerinin kurul üye listesine zamanında yansıtılamaması nedeniyle alınan kararların geçerliliği yitirmesi.</t>
  </si>
  <si>
    <t>MYO Kurulundaki görev veya ünvan değişikliklerinin kurul üye listesine zamanında yansıtılamaması nedeniyle alınan kararların geçerliliği yitirmesi.</t>
  </si>
  <si>
    <t>1.1.3.R1</t>
  </si>
  <si>
    <t>1.1.3.R2</t>
  </si>
  <si>
    <t>MYO Yönetim Kurulu tarafından alınan yatay geçiş, muafiyet ve uyum kararlarının, EBYS üzerinden Öğrenci İşleri Daire Başkanlığına zamanında ve doğru şekilde iletilememesi nedeniyle öğrenciye yapılacak resmi bildirimlerin gecikmesi.</t>
  </si>
  <si>
    <t>Mazeret, telafi sınavı vb. taleplere ilişkin başvuruların MYO Yönetim Kurulu tarafından mevzuatta öngörülen süreler ve usuller çerçevesinde zamanında değerlendirilememesi nedeniyle karar ve uygulama süreçlerinde gecikme yaşanması.</t>
  </si>
  <si>
    <t>MYO’da öğrenim gören engelli öğrencilerin, eğitim-öğretim ve ölçme-değerlendirme süreçlerine eşit ve adil koşullarda katılımlarının sağlanması amacıyla; ders ve sınavlara ilişkin uyarlama taleplerinin MYO Yönetim Kurulu gündemine alınmaması.</t>
  </si>
  <si>
    <t>1.1.3.R3</t>
  </si>
  <si>
    <t>1.1.3.R4</t>
  </si>
  <si>
    <t>Görevlendirme, izin vb. idari ve akademik uygulamalara ilişkin kararların başlangıç-bitiş tarihleri, kapsamı ve sorumluluk devrine ilişkin hususları açık şekilde içermemesi nedeniyle eksik veya hatalı işlem yapılmış olması.</t>
  </si>
  <si>
    <t>1.4.1.R1</t>
  </si>
  <si>
    <t>1.4.1.R2</t>
  </si>
  <si>
    <t>Belirlenen kalite hedeflerinin sayısal göstergeler, zaman planı veya sorumlularla ilişkilendirilmemesi nedeniyle hedeflere ulaşma düzeyinin objektif olarak izlenememesi</t>
  </si>
  <si>
    <t>Belirlenen kalite hedefleri ve eylem planlarının akademik ve idari personele yeterince duyurulmaması nedeniyle uygulama sürecinde sahiplenmenin ve katılımın düşük kalması.</t>
  </si>
  <si>
    <t>Kalite hedeflerine yönelik yürütülen faaliyetlerin belirli periyotlarla izlenmemesi ve değerlendirilmemesi nedeniyle sapmaların zamanında tespit edilememesi.</t>
  </si>
  <si>
    <t>1.4.1.R3</t>
  </si>
  <si>
    <t>1.4.2.R1</t>
  </si>
  <si>
    <t>1.4.2.R2</t>
  </si>
  <si>
    <t>Hazırlanan Kalite Yönetim Sistemi (KYS) takviminin akademik ve idari personele zamanında ve yeterli şekilde duyurulmaması nedeniyle kalite faaliyetlerine katılımın ve sahiplenmenin düşük kalması.</t>
  </si>
  <si>
    <t>KYS takviminde yer alan faaliyetlerin zamanında gerçekleştirilip gerçekleştirilmediğinin sistematik olarak izlenmemesi nedeniyle gecikme ve eksikliklerin tespit edilememesi.</t>
  </si>
  <si>
    <t>1.4.2.R3</t>
  </si>
  <si>
    <t>Mevzuat değişikliklerine bağlı olarak yönerge, iş akışı, form vb. uygulama esaslarının zamanında güncellenmemesi nedeniyle eksik veya hatalı işlem yapılması.</t>
  </si>
  <si>
    <t>1.4.2.R4</t>
  </si>
  <si>
    <t>Açılan Düzeltici Faaliyetlerde (DF'lerde) kök neden analizlerinin yüzeysel yapılması nedeniyle aynı uygunsuzlukların tekrar etmesi.</t>
  </si>
  <si>
    <t>EĞİTİM VE ÖĞRETİM SÜRECİ</t>
  </si>
  <si>
    <t>5</t>
  </si>
  <si>
    <t>DÜŞÜK</t>
  </si>
  <si>
    <t>Yeterli</t>
  </si>
  <si>
    <t>Etki ve Olasılık</t>
  </si>
  <si>
    <t>İlave Risk Yönetimi Faaliyeti Gerçekleştirildi</t>
  </si>
  <si>
    <t>Hayır</t>
  </si>
  <si>
    <t>Riski Kabul Etmek</t>
  </si>
  <si>
    <t>Öğrenciliğe Giriş İşlemleri Süreci</t>
  </si>
  <si>
    <t>Oryantasyon Faaliyetleri Alt Süreci</t>
  </si>
  <si>
    <t>2.1.1</t>
  </si>
  <si>
    <t>2.1.1.R1</t>
  </si>
  <si>
    <t>Yeni kayıt yaptıran öğrencilere yönelik oryantasyon faaliyetlerinin kapsam, içerik ve zamanlama açısından yeterli planlanmaması nedeniyle bilgilendirme sürecinin eksik kalması.</t>
  </si>
  <si>
    <t>2.1.1.R2</t>
  </si>
  <si>
    <t>Oryantasyon programına katılan öğrenci bilgilerinin izlenmemesi nedeniyle bilgilendirme sürecinden yararlanmayan öğrencilerin tespit edilememesi.</t>
  </si>
  <si>
    <t>2.1.1.R3</t>
  </si>
  <si>
    <t>Oryantasyon faaliyetlerinin yetersizliği nedeniyle öğrencilerin akademik takvim, ders kayıt işlemleri, danışmanlık ve üniversite sistemleri hakkında bilgiyi geç edinmesi sonucu idari ve akademik işlemlerde aksama yaşanması.</t>
  </si>
  <si>
    <t>Önceki Öğrenmenin Tanınması Alt Süreci</t>
  </si>
  <si>
    <t>Muafiyet veya kredilendirme kapsamına alınacak derslerin ilgili kurullar tarafından açık, ölçülebilir ve mevzuata uygun şekilde belirlenmemesi nedeniyle uygulamada belirsizlik yaşanması.</t>
  </si>
  <si>
    <t>Muafiyet kapsamındaki dersler ve başvuru koşullarına ilişkin duyuruların öğrencilere zamanında ve anlaşılır şekilde yapılmaması nedeniyle başvuru sürecinde bilgi eksikliği oluşması.</t>
  </si>
  <si>
    <t>Başvuru, değerlendirme ve kurul kararlarına ilişkin belgelerin düzenli kayıt altına alınmaması nedeniyle sürecin izlenebilirliğinin ve denetlenebilirliğinin zayıflaması.</t>
  </si>
  <si>
    <t>2.2.1</t>
  </si>
  <si>
    <t>2.2.1.R1</t>
  </si>
  <si>
    <t>2.2.1.R2</t>
  </si>
  <si>
    <t>2.2.1.R3</t>
  </si>
  <si>
    <t>Dönem Planlama ve Ders Kayıt İşlemleri Süreci</t>
  </si>
  <si>
    <t>2.2.2</t>
  </si>
  <si>
    <t>Sınav Programı ve Yarıyıl İçi Çalışmaların Bölümlerce İlanı Alt Süreci</t>
  </si>
  <si>
    <t>Sınavların kısa zaman aralıklarında yoğunlaştırılması nedeniyle öğrencilerin akademik performanslarının olumsuz etkilenmesi.</t>
  </si>
  <si>
    <t>Sınav yapılacak dersliklerin kapasite ve fiziki koşullarının dikkate alınmaması nedeniyle sınav günü organizasyon sorunları yaşanması.</t>
  </si>
  <si>
    <t>Birden fazla program öğrencisinin aldığı ortak derslerin sınav planlamasında bölümler arası eşgüdüm sağlanamaması nedeniyle çakışmalar ve organizasyon sorunları oluşması.</t>
  </si>
  <si>
    <t>Sınav programına paralel olarak gözetmen görevlendirmelerinin zamanında ve yeterli sayıda yapılmaması nedeniyle sınav güvenliğinin riske girmesi.</t>
  </si>
  <si>
    <t>2.2.2.R1</t>
  </si>
  <si>
    <t>2.2.2.R2</t>
  </si>
  <si>
    <t>2.2.2.R3</t>
  </si>
  <si>
    <t>2.2.2.R4</t>
  </si>
  <si>
    <t>Kayıt Yenileme ve Derse Yazılım İşlemleri Alt Süreci</t>
  </si>
  <si>
    <t>2.2.3</t>
  </si>
  <si>
    <t>2.2.3.R1</t>
  </si>
  <si>
    <t>2.2.3.R2</t>
  </si>
  <si>
    <t>Öğrencilerin müfredat, ön koşul veya alttan ders durumlarını dikkate almadan hatalı ders seçimi yapması ve danışman kontrolü yetersiz kalırsa mezuniyet sürecinin uzaması.</t>
  </si>
  <si>
    <t>Danışmanlık görüşmeleri ve rehberlik faaliyetlerine ilişkin herhangi bir izleme veya kayıt mekanizmasının bulunmaması</t>
  </si>
  <si>
    <t>Akademik Danışmanlık Alt Süreci</t>
  </si>
  <si>
    <t>2.2.4</t>
  </si>
  <si>
    <t>2.2.4.R1</t>
  </si>
  <si>
    <t>Ders ekleme/çıkarma veya mazeretli olarak derse yazılım işlemleri sırasında öğrencinin azami ders saati ve ders programı çakışmalarının yeterince kontrol edilmemesi nedeniyle akademik ilerlemenin olumsuz etkilenmesi.</t>
  </si>
  <si>
    <t>Öğrencilerin muafiyet ve uyum başvurularına ilişkin gerekli belgelerin (transkript, ders içerikleri vb.) eksik veya hatalı alınması.</t>
  </si>
  <si>
    <t>Kayıt dondurma taleplerinin dayanağı olan mazeretlerin mevzuat hükümlerine uygunluk açısından yeterince incelenmemesi nedeniyle hatalı kabul veya ret kararları verilmesi.</t>
  </si>
  <si>
    <t>Engelli öğrencilere yönelik uyarlamaların (ek süre, uygun ortam, materyal desteği vb.) organizasyon eksikliği nedeniyle sınav veya ders sırasında uygulanamaması.</t>
  </si>
  <si>
    <t>Öğrenci Statüsüne İlişkin Ara İşlemler Süreci</t>
  </si>
  <si>
    <t>2.3.R1</t>
  </si>
  <si>
    <t>2.3.R2</t>
  </si>
  <si>
    <t>2.3.R3</t>
  </si>
  <si>
    <t>Derslerin Yürütülmesi ve Ölçme-Değerlendirme Süreci</t>
  </si>
  <si>
    <t>Derslerin Yürütülmesi Alt Süreci</t>
  </si>
  <si>
    <t>2.4.1</t>
  </si>
  <si>
    <t>2.4.1.R1</t>
  </si>
  <si>
    <t>Derslerin ilan edilen içerik, öğrenme çıktıları ve haftalık plan doğrultusunda yürütülmemesi nedeniyle program yeterliliklerinin sağlanamaması.</t>
  </si>
  <si>
    <t>2.4.1.R2</t>
  </si>
  <si>
    <t>2.4.1.R3</t>
  </si>
  <si>
    <t>Uygulamalı dersler için gerekli laboratuvar, atölye veya teknik donanımın hazır olmaması nedeniyle derslerin planlanan şekilde yürütülememesi.</t>
  </si>
  <si>
    <t>Dönem başında uygulamalı dersler için laboratuvar koşullarının ve malzeme taleplerinin bölüm akademik kurullarında görüşülmesi.</t>
  </si>
  <si>
    <t>Devamsızlık kayıtlarının BYS'ye hatalı girilmesi nedeniyle öğrenciye sınava girme hakkı verilmesi veya verilmemesi.</t>
  </si>
  <si>
    <t>Akademik takvimde belirtilen süreler dahilinde öğretim elemanlarına hatırlatıcı bilgilendirmeler yapılması.</t>
  </si>
  <si>
    <t>Ölçme ve Değerlendirme İşlemleri Alt Süreci</t>
  </si>
  <si>
    <t>2.4.2</t>
  </si>
  <si>
    <t>2.4.2.R1</t>
  </si>
  <si>
    <t>2.4.2.R2</t>
  </si>
  <si>
    <t>2.4.2.R3</t>
  </si>
  <si>
    <t>Ara sınav, ödev, proje vb. değerlendirme faaliyetlerinin ders bilgi paketinde ilan edilen ölçütlere uygun yürütülmemesi nedeniyle ölçme sürecinde tutarlılığın bozulması.</t>
  </si>
  <si>
    <t>Değerlendirme ölçütlerinin dönem başında duyurulmaması.</t>
  </si>
  <si>
    <t>Sınavlarda yeterli gözetim sağlanamaması nedeniyle kopya ve usulsüzlük risklerinin artması.</t>
  </si>
  <si>
    <t>2.4.2.R4</t>
  </si>
  <si>
    <t>Sınav kâğıtları, yoklama listeleri ve değerlendirme belgelerinin uygun şekilde saklanmaması nedeniyle denetim ve itiraz durumlarında belge sunulamaması.</t>
  </si>
  <si>
    <t>2.5</t>
  </si>
  <si>
    <t>Staj Uygulama Süreci</t>
  </si>
  <si>
    <t>Staj uygulamalarına ilişkin bilgilendirme faaliyetlerinin yeterli yapılmaması nedeniyle öğrencilerin eksik/hatalı belge ile başvuru yapması.</t>
  </si>
  <si>
    <t>Staj başvurularının Program Staj Çalışma Komisyonu tarafından süresi içinde değerlendirilmemesi nedeniyle öğrencinin staja geç başlaması veya staj süresinin aksaması.</t>
  </si>
  <si>
    <t>Öğrencinin onaylanan staj kurumunda düzenli olarak bulunmaması veya staj faaliyetlerine aktif katılım sağlamaması nedeniyle stajın fiilen gerçekleşmemesi.</t>
  </si>
  <si>
    <t>Staj faaliyetlerinin program çıktılarıyla uyumlu olmaması.</t>
  </si>
  <si>
    <t>2.5.R1</t>
  </si>
  <si>
    <t>2.5.R2</t>
  </si>
  <si>
    <t>2.5.R3</t>
  </si>
  <si>
    <t>2.5.R4</t>
  </si>
  <si>
    <t>Staj değerlendirme sürecinin uygun sürede sonuçlandırılmaması nedeniyle öğrencilerin mezuniyet işlemlerinin gecikmesi.</t>
  </si>
  <si>
    <t>2.5.R5</t>
  </si>
  <si>
    <t>2.6</t>
  </si>
  <si>
    <t>Mezuniyet ve İlişik Kesme İşlemleri Süreci</t>
  </si>
  <si>
    <t>2.6.R1</t>
  </si>
  <si>
    <t>2.6.R2</t>
  </si>
  <si>
    <t>Mezun öğrencilerin mezun bilgi sistemine kayıt olmaması nedeniyle mezun takibi ve kurumsal istatistiklerin sağlıklı tutulamaması.</t>
  </si>
  <si>
    <t>BYS'de mezuniyet transkripti imzalanan öğrenciler ile MYO Yönetim Kurulu kararında mezun edilen öğrencilerin farklı olması nedeniyle kayıt tutarsızlığı oluşması.</t>
  </si>
  <si>
    <t>2.7</t>
  </si>
  <si>
    <t>Kayıtların Yönetimi ve Arşivleme Süreci</t>
  </si>
  <si>
    <t>2.7.R1</t>
  </si>
  <si>
    <t>BYS veya EBYS sistemlerinde oluşabilecek teknik arıza, siber saldırı veya yedekleme yetersizliği nedeniyle eğitim-öğretim kayıtlarının kısmen veya tamamen kaybolması.</t>
  </si>
  <si>
    <t>Öğretim elemanlarının uluslararası kongre ve seminerlere katılım sağlayamaması nedeniyle akademik gelişimin yavaşlaması, bilimsel üretkenliğin ve kurumun uluslararası akademik görünürlüğünün azalması</t>
  </si>
  <si>
    <t>3.1.R1</t>
  </si>
  <si>
    <t>3.1.R2</t>
  </si>
  <si>
    <t>Ders yükü ve idari görevler nedeniyle araştırmaya zaman ayrılamaması.</t>
  </si>
  <si>
    <t>Öğretim elemanlarının araştırma süreçlerine aktif katılım sağlayamaması nedeniyle öğrencilere bilimsel araştırma, proje geliştirme ve akademik rehberlik konularında yeterli destek verilememesi</t>
  </si>
  <si>
    <t>3.1.R3</t>
  </si>
  <si>
    <t>4.1.R1</t>
  </si>
  <si>
    <t>Dış paydaşlarla sürdürülebilir iş birliği kurulamaması nedeniyle faaliyetlerin sürekliliğinin sağlanamaması.</t>
  </si>
  <si>
    <t>Duyuru ve iletişim eksikliği nedeniyle toplumu bilgilendirici etkinliklerin hedef kitleye ulaşamaması.</t>
  </si>
  <si>
    <t>4.1.R2</t>
  </si>
  <si>
    <t>5.1.R1</t>
  </si>
  <si>
    <t>5.1.R2</t>
  </si>
  <si>
    <t>5.1.R3</t>
  </si>
  <si>
    <t>Uluslararası öğrencilere yönelik akademik ve idari destek mekanizmalarının yetersiz kalması nedeniyle uyum sorunları yaşanması ve memnuniyetin düşmesi.</t>
  </si>
  <si>
    <t>Tanıtım faaliyetlerinin yetersiz olması nedeniyle MYO’nun uluslararası platformlarda bilinirliğinin düşük kalması.</t>
  </si>
  <si>
    <t>Uluslararası iş birliği protokollerinin uygulamaya geçirilememesi nedeniyle ortak proje ve akademik faaliyet üretilememesi.</t>
  </si>
  <si>
    <t>İç paydaşların, kaynakların tasarruflu kullanımı konusunda yeterli bilince sahip olmaması</t>
  </si>
  <si>
    <t>Çalışma ortamına ve eğitim hizmetlerine yönelik fiziki ortamın iyileştirilememesi.</t>
  </si>
  <si>
    <t>İdari personelin Memur Akademisi tarafından düzenlenen kişisel ve mesleki gelişim eğitimlerine katılım sağlayamaması nedeniyle hizmet kalitesinin düşmesi, süreç hatalarının artması ve kurumsal verimliliğin olumsuz etkilenmesi.</t>
  </si>
  <si>
    <t>Enerji ve su kesintileri nedeniyle MYO’daki eğitim ve hizmet süreçlerinin kesintiye uğraması.</t>
  </si>
  <si>
    <t>1.2.R1</t>
  </si>
  <si>
    <t>1.2.R2</t>
  </si>
  <si>
    <t>1.2.R3</t>
  </si>
  <si>
    <t>1.2.R4</t>
  </si>
  <si>
    <t>Maaş ve ek ders ödemelerinin hatalı hesaplanması nedeniyle fazla veya eksik ödeme yapılması ve mali düzeltme yükü doğması.</t>
  </si>
  <si>
    <t>Ek ders puantaj ve görevlendirme bilgilerinin eksik veya yanlış gelmesi nedeniyle hatalı ödeme yapılması.</t>
  </si>
  <si>
    <t>1.3.R1</t>
  </si>
  <si>
    <t>1.3.R2</t>
  </si>
  <si>
    <t>Satın alma süreçlerinde yaklaşık maliyetin hatalı belirlenmesi nedeniyle bütçe aşımı veya kaynakların verimsiz kullanılması.</t>
  </si>
  <si>
    <t>Ödenek planlamasının yetersiz yapılması nedeniyle yıl içinde zorunlu harcamalar için bütçe yetersizliği yaşanması.</t>
  </si>
  <si>
    <t>1.3.R3</t>
  </si>
  <si>
    <t>1.3.R4</t>
  </si>
  <si>
    <t>4</t>
  </si>
  <si>
    <t>8</t>
  </si>
  <si>
    <t>ORTA</t>
  </si>
  <si>
    <t>9</t>
  </si>
  <si>
    <t>6</t>
  </si>
  <si>
    <t>3</t>
  </si>
  <si>
    <t>12</t>
  </si>
  <si>
    <t>YÜKSEK</t>
  </si>
  <si>
    <t>10</t>
  </si>
  <si>
    <t>Kısmen Yeterli</t>
  </si>
  <si>
    <t>İlave Risk Yönetimi Faaliyeti Gerçekleştirilmedi</t>
  </si>
  <si>
    <t>Yok</t>
  </si>
  <si>
    <t>MYO Müdürlüğü, Bölüm Başkanlıkları, MYO Sekreterliği</t>
  </si>
  <si>
    <t>Yazı İşleri birimi tarafından akademik takvimin takip edilmesi.</t>
  </si>
  <si>
    <t>Katılım ve bilgilendirme sürecinin takip edilmesi.</t>
  </si>
  <si>
    <t>Danışmanlık faaliyetleri ile oryantasyon sürecinin tekrarlanması.</t>
  </si>
  <si>
    <t>Bölüm Başkanlıkları</t>
  </si>
  <si>
    <t>Birim Akademik Kurul kararı ile derslerin belirlenmesi.</t>
  </si>
  <si>
    <t>Web ve Bilgi Teknolojileri Komisyonunun Akademik Takvimi takip etmesi.</t>
  </si>
  <si>
    <t>İlgili kayıtların EBYS'de yedeklenmesi.</t>
  </si>
  <si>
    <t>Yönetim Kuruluna ait kayıtların kurum bilgisayarında yedeklenmesi.</t>
  </si>
  <si>
    <t>MYO Müdürlüğü, Bölüm Başkanlıkları</t>
  </si>
  <si>
    <t>Bölüm Başkanlıkları, Yazı İşleri Birimi</t>
  </si>
  <si>
    <t>Sınav takvimlerinin akademik takvim ve öğrenci yükünü dikkate alarak dengeli şekilde planlanması.</t>
  </si>
  <si>
    <t>Sınav dersliklerinin kapasite ve fiziki koşullarına göre önceden planlanması.</t>
  </si>
  <si>
    <t>Her bir sınav dersliği için asgari 2 öğretim elemanının görevlendirilmesi.</t>
  </si>
  <si>
    <t>Ders seçim süreçlerinin öğrenci müfredat ve ön koşul bilgilerine bağlı otomatik kontrollerle desteklenmesi.</t>
  </si>
  <si>
    <t>Riski Devretmek</t>
  </si>
  <si>
    <t>Öğrenci İşleri Daire Başkanlığı</t>
  </si>
  <si>
    <t>İşlemlerin danışman tarafından onaylanmasının sağlanması.</t>
  </si>
  <si>
    <t>Tüm Akademik Personel</t>
  </si>
  <si>
    <t>Danışman Öğrenci İzleme Formunun doldurulması ve kayıt altına alınması.</t>
  </si>
  <si>
    <t>Belgelerin yetkili personel tarafından doğrulanması ve kayıt altına alınması</t>
  </si>
  <si>
    <t>Red veya kabul gerekçelerinin kayıt altına alınması ve takip edilmesi</t>
  </si>
  <si>
    <t>MYO Müdürlüğü, Bölüm Başkanlıkları, Yazı İşleri Birimi</t>
  </si>
  <si>
    <t>Sınav veya ders öncesi hazırlıkların doğrulanması ve gerekli materyal/ortamın hazır bulundurulması.</t>
  </si>
  <si>
    <t>Sınav soru ve cevaplarının öğrenim kazanımları ile ilişkilendirilmesi.</t>
  </si>
  <si>
    <t>Ders bilgi paketlerinin güncel tutulması.</t>
  </si>
  <si>
    <t>Tüm değerlendirme faaliyetlerinin ders bilgi paketinde ilan edilen ölçütlere uygun şekilde planlanması ve yürütülmesinin sağlanması.</t>
  </si>
  <si>
    <t>Sınav başlamadan önce öğrenci oturma düzeninin değiştirilmesi.</t>
  </si>
  <si>
    <t>İlave Risk Yönetimi Faalieti Planlandı</t>
  </si>
  <si>
    <t>Sınav evrakları için arşiv teslim formu düzenlenmesi.</t>
  </si>
  <si>
    <t>Tüm Akademik Personel, Yazı İşleri Birimi</t>
  </si>
  <si>
    <t>Başvuruların kontrol listeleriyle doğrulanması ve eksik belgelerin tamamlatılması.</t>
  </si>
  <si>
    <t>Komisyon sorumluluklarının ve başvuru iş akışının standartlaştırılması.</t>
  </si>
  <si>
    <t>Staj yapılacak işyeri yetkilisi ile görüşülmesi.</t>
  </si>
  <si>
    <t>Staj sınavının yapılması.</t>
  </si>
  <si>
    <t>Sürecin Staj Yönetim Sistemi üzerinden takip edilmesi.</t>
  </si>
  <si>
    <t>Staj defterinin doldurulması ile ilgili bilgilendirme toplantısı yapılması.</t>
  </si>
  <si>
    <t>Program Staj Çalışma Komisyonu</t>
  </si>
  <si>
    <t>Mezuniyet işlemlerinde BYS kayıtları ile Yönetim Kurulu kararlarının uyumunun çift kontrol mekanizmalarıyla doğrulanması.</t>
  </si>
  <si>
    <t>Mezun öğrenci WhatsApp grupları aracılığıyla mezun bilgi sistemine kayıt yönünde bilgilendirme yapılması.</t>
  </si>
  <si>
    <t>İlgili kayıtların ayrıca kurum bilgisayarında yedeklenmesi.</t>
  </si>
  <si>
    <t>Tüm Akademik ve İdari Personel</t>
  </si>
  <si>
    <t>Danışmanlık görüşmeleri ve rehberlik faaliyetlerine ilişkin herhangi bir izleme veya kayıt mekanizmasının bulunmaması.</t>
  </si>
  <si>
    <t>2025 Yılı / 1</t>
  </si>
  <si>
    <t>…</t>
  </si>
  <si>
    <t>Doküman Kodu</t>
  </si>
  <si>
    <t>İlk Yayın Tarihi</t>
  </si>
  <si>
    <t>Revizyon Tarihi / No</t>
  </si>
  <si>
    <t>Sayfa</t>
  </si>
  <si>
    <t>1 / 1</t>
  </si>
  <si>
    <t>EĞİTİM-ÖĞRETİM PROSESİ RİSK TESPİT VE OYLAMA FORMU</t>
  </si>
  <si>
    <t>FR-74</t>
  </si>
  <si>
    <t xml:space="preserve"> │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</si>
</sst>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3.5"/>
      <color theme="1"/>
      <name val="Calibri"/>
      <family val="2"/>
      <scheme val="minor"/>
    </font>
    <font>
      <b/>
      <sz val="11"/>
      <color theme="1"/>
      <name val="Calibri"/>
      <family val="2"/>
      <scheme val="minor"/>
    </font>
    <font>
      <b/>
      <i/>
      <sz val="10"/>
      <color theme="0"/>
      <name val="Georgia"/>
      <family val="1"/>
      <charset val="162"/>
    </font>
    <font>
      <sz val="12"/>
      <color theme="1"/>
      <name val="Georgia"/>
      <family val="1"/>
      <charset val="162"/>
    </font>
    <font>
      <b/>
      <i/>
      <sz val="12"/>
      <color theme="0"/>
      <name val="Georgia"/>
      <family val="1"/>
      <charset val="162"/>
    </font>
    <font>
      <b/>
      <i/>
      <sz val="10"/>
      <name val="Georgia"/>
      <family val="1"/>
      <charset val="162"/>
    </font>
    <font>
      <sz val="10"/>
      <color theme="1"/>
      <name val="Calibri"/>
      <family val="2"/>
      <scheme val="minor"/>
    </font>
    <font>
      <b/>
      <sz val="11"/>
      <color theme="1"/>
      <name val="Georgia"/>
      <family val="1"/>
      <charset val="162"/>
    </font>
    <font>
      <b/>
      <i/>
      <sz val="10"/>
      <color theme="1"/>
      <name val="Georgia"/>
      <family val="1"/>
      <charset val="162"/>
    </font>
    <font>
      <b/>
      <i/>
      <sz val="10"/>
      <color rgb="FFFFFF00"/>
      <name val="Georgia"/>
      <family val="1"/>
      <charset val="162"/>
    </font>
    <font>
      <b/>
      <sz val="16"/>
      <color theme="0"/>
      <name val="Georgia"/>
      <family val="1"/>
      <charset val="162"/>
    </font>
    <font>
      <b/>
      <i/>
      <sz val="15"/>
      <color theme="0"/>
      <name val="Georgia"/>
      <family val="1"/>
      <charset val="162"/>
    </font>
    <font>
      <sz val="11"/>
      <color theme="1"/>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sz val="10"/>
      <color theme="1"/>
      <name val="Georgia"/>
      <family val="1"/>
      <charset val="162"/>
    </font>
    <font>
      <b/>
      <sz val="10"/>
      <color theme="1"/>
      <name val="Georgia"/>
      <family val="1"/>
      <charset val="162"/>
    </font>
    <font>
      <b/>
      <sz val="10"/>
      <color rgb="FFA32020"/>
      <name val="Georgia"/>
      <family val="1"/>
      <charset val="162"/>
    </font>
    <font>
      <sz val="10"/>
      <color rgb="FFFF0000"/>
      <name val="Georgia"/>
      <family val="1"/>
      <charset val="162"/>
    </font>
    <font>
      <sz val="10"/>
      <color rgb="FFC00000"/>
      <name val="Georgia"/>
      <family val="1"/>
      <charset val="162"/>
    </font>
    <font>
      <i/>
      <sz val="10"/>
      <color theme="1"/>
      <name val="Georgia"/>
      <family val="1"/>
      <charset val="162"/>
    </font>
    <font>
      <b/>
      <sz val="20"/>
      <color theme="0"/>
      <name val="Hurme Geometric Sans 1"/>
      <family val="2"/>
    </font>
    <font>
      <b/>
      <sz val="11"/>
      <color theme="0"/>
      <name val="Cambria"/>
      <family val="1"/>
      <charset val="162"/>
      <scheme val="major"/>
    </font>
    <font>
      <sz val="11"/>
      <color theme="1"/>
      <name val="Cambria"/>
      <family val="1"/>
      <charset val="162"/>
      <scheme val="major"/>
    </font>
    <font>
      <b/>
      <sz val="11"/>
      <color theme="1"/>
      <name val="Cambria"/>
      <family val="1"/>
      <charset val="162"/>
      <scheme val="major"/>
    </font>
    <font>
      <sz val="11"/>
      <name val="Cambria"/>
      <family val="1"/>
      <charset val="162"/>
      <scheme val="major"/>
    </font>
    <font>
      <b/>
      <sz val="11"/>
      <name val="Cambria"/>
      <family val="1"/>
      <charset val="162"/>
      <scheme val="major"/>
    </font>
    <font>
      <b/>
      <sz val="11"/>
      <color theme="3"/>
      <name val="Cambria"/>
      <family val="1"/>
      <charset val="162"/>
      <scheme val="major"/>
    </font>
    <font>
      <sz val="9"/>
      <color theme="1"/>
      <name val="Georgia"/>
      <family val="1"/>
      <charset val="162"/>
    </font>
    <font>
      <sz val="8"/>
      <name val="Calibri"/>
      <family val="2"/>
      <scheme val="minor"/>
    </font>
    <font>
      <sz val="9"/>
      <color theme="1"/>
      <name val="Calibri"/>
      <family val="2"/>
      <scheme val="minor"/>
    </font>
    <font>
      <b/>
      <sz val="9"/>
      <color theme="0"/>
      <name val="Georgia"/>
      <family val="1"/>
      <charset val="162"/>
    </font>
    <font>
      <b/>
      <sz val="9"/>
      <color theme="1"/>
      <name val="Georgia"/>
      <family val="1"/>
      <charset val="162"/>
    </font>
    <font>
      <b/>
      <sz val="10"/>
      <color theme="5" tint="0.39997558519241921"/>
      <name val="Georgia"/>
      <family val="1"/>
      <charset val="162"/>
    </font>
    <font>
      <sz val="9"/>
      <color indexed="8"/>
      <name val="Georgia"/>
      <family val="1"/>
      <charset val="162"/>
    </font>
    <font>
      <b/>
      <sz val="9"/>
      <name val="Georgia"/>
      <family val="1"/>
      <charset val="162"/>
    </font>
    <font>
      <sz val="9"/>
      <name val="Georgia"/>
      <family val="1"/>
      <charset val="162"/>
    </font>
    <font>
      <b/>
      <i/>
      <sz val="9"/>
      <color theme="0"/>
      <name val="Georgia"/>
      <family val="1"/>
      <charset val="162"/>
    </font>
    <font>
      <b/>
      <sz val="24"/>
      <color theme="4" tint="0.39997558519241921"/>
      <name val="Hurme Geometric Sans 1"/>
      <family val="2"/>
    </font>
    <font>
      <sz val="11"/>
      <color theme="4" tint="0.39997558519241921"/>
      <name val="Calibri"/>
      <family val="2"/>
      <scheme val="minor"/>
    </font>
    <font>
      <b/>
      <sz val="12"/>
      <color theme="1"/>
      <name val="Hurme Geometric Sans 1"/>
      <family val="2"/>
    </font>
    <font>
      <sz val="12"/>
      <color theme="1"/>
      <name val="Hurme Geometric Sans 1"/>
      <family val="2"/>
    </font>
  </fonts>
  <fills count="19">
    <fill>
      <patternFill patternType="none"/>
    </fill>
    <fill>
      <patternFill patternType="gray125"/>
    </fill>
    <fill>
      <patternFill patternType="solid">
        <fgColor rgb="FFB6DEE8"/>
        <bgColor indexed="64"/>
      </patternFill>
    </fill>
    <fill>
      <patternFill patternType="solid">
        <fgColor theme="5" tint="-0.249977111117893"/>
        <bgColor indexed="64"/>
      </patternFill>
    </fill>
    <fill>
      <patternFill patternType="mediumGray">
        <fgColor theme="1"/>
        <bgColor theme="0"/>
      </patternFill>
    </fill>
    <fill>
      <patternFill patternType="solid">
        <fgColor theme="9" tint="-0.249977111117893"/>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5" tint="-0.499984740745262"/>
        <bgColor indexed="64"/>
      </patternFill>
    </fill>
    <fill>
      <patternFill patternType="solid">
        <fgColor rgb="FF002060"/>
        <bgColor indexed="64"/>
      </patternFill>
    </fill>
    <fill>
      <patternFill patternType="solid">
        <fgColor theme="2"/>
        <bgColor indexed="64"/>
      </patternFill>
    </fill>
  </fills>
  <borders count="6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A32020"/>
      </top>
      <bottom style="medium">
        <color rgb="FFA32020"/>
      </bottom>
      <diagonal/>
    </border>
    <border>
      <left/>
      <right/>
      <top/>
      <bottom style="dotted">
        <color rgb="FFA3202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auto="1"/>
      </top>
      <bottom style="medium">
        <color theme="3"/>
      </bottom>
      <diagonal/>
    </border>
    <border>
      <left style="medium">
        <color indexed="64"/>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top/>
      <bottom style="medium">
        <color theme="3"/>
      </bottom>
      <diagonal/>
    </border>
    <border>
      <left/>
      <right/>
      <top/>
      <bottom style="medium">
        <color theme="3"/>
      </bottom>
      <diagonal/>
    </border>
    <border>
      <left/>
      <right style="medium">
        <color auto="1"/>
      </right>
      <top/>
      <bottom style="medium">
        <color theme="3"/>
      </bottom>
      <diagonal/>
    </border>
    <border>
      <left style="medium">
        <color indexed="64"/>
      </left>
      <right/>
      <top style="medium">
        <color theme="3"/>
      </top>
      <bottom style="medium">
        <color indexed="64"/>
      </bottom>
      <diagonal/>
    </border>
    <border>
      <left/>
      <right style="medium">
        <color auto="1"/>
      </right>
      <top style="medium">
        <color theme="3"/>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rgb="FFE0752E"/>
      </left>
      <right/>
      <top style="thin">
        <color rgb="FFE0752E"/>
      </top>
      <bottom style="thick">
        <color rgb="FFE0752E"/>
      </bottom>
      <diagonal/>
    </border>
    <border>
      <left/>
      <right/>
      <top style="thin">
        <color rgb="FFE0752E"/>
      </top>
      <bottom style="thick">
        <color rgb="FFE0752E"/>
      </bottom>
      <diagonal/>
    </border>
    <border>
      <left/>
      <right style="thin">
        <color rgb="FFE0752E"/>
      </right>
      <top style="thin">
        <color rgb="FFE0752E"/>
      </top>
      <bottom style="thick">
        <color rgb="FFE0752E"/>
      </bottom>
      <diagonal/>
    </border>
  </borders>
  <cellStyleXfs count="3">
    <xf numFmtId="0" fontId="0" fillId="0" borderId="0"/>
    <xf numFmtId="0" fontId="9" fillId="0" borderId="0"/>
    <xf numFmtId="0" fontId="1" fillId="0" borderId="0"/>
  </cellStyleXfs>
  <cellXfs count="256">
    <xf numFmtId="0" fontId="0" fillId="0" borderId="0" xfId="0"/>
    <xf numFmtId="0" fontId="0" fillId="0" borderId="0" xfId="0" applyAlignment="1">
      <alignment horizontal="left" vertical="center" indent="1"/>
    </xf>
    <xf numFmtId="0" fontId="4" fillId="0" borderId="0" xfId="0" applyFont="1" applyAlignment="1">
      <alignment horizontal="left" vertical="center" indent="1"/>
    </xf>
    <xf numFmtId="0" fontId="5" fillId="4" borderId="0" xfId="1" applyFont="1" applyFill="1" applyAlignment="1">
      <alignment vertical="center"/>
    </xf>
    <xf numFmtId="0" fontId="5" fillId="4" borderId="0" xfId="1" applyFont="1" applyFill="1" applyAlignment="1">
      <alignment vertical="center" wrapText="1"/>
    </xf>
    <xf numFmtId="0" fontId="5" fillId="4" borderId="14" xfId="1" applyFont="1" applyFill="1" applyBorder="1" applyAlignment="1">
      <alignment vertical="center"/>
    </xf>
    <xf numFmtId="0" fontId="8" fillId="2" borderId="1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6" borderId="7" xfId="1" applyFont="1" applyFill="1" applyBorder="1" applyAlignment="1">
      <alignment horizontal="center" vertical="center" wrapText="1"/>
    </xf>
    <xf numFmtId="0" fontId="7" fillId="4" borderId="1" xfId="1" applyFont="1" applyFill="1" applyBorder="1" applyAlignment="1">
      <alignment vertical="center" wrapText="1"/>
    </xf>
    <xf numFmtId="0" fontId="5" fillId="4" borderId="14" xfId="1" applyFont="1" applyFill="1" applyBorder="1" applyAlignment="1">
      <alignment vertical="center" wrapText="1"/>
    </xf>
    <xf numFmtId="0" fontId="10" fillId="0" borderId="1" xfId="0" applyFont="1" applyBorder="1" applyAlignment="1">
      <alignment vertical="center"/>
    </xf>
    <xf numFmtId="0" fontId="11" fillId="3" borderId="7" xfId="1" applyFont="1" applyFill="1" applyBorder="1" applyAlignment="1">
      <alignment horizontal="center" vertical="center" wrapText="1"/>
    </xf>
    <xf numFmtId="0" fontId="11" fillId="5" borderId="7" xfId="1" applyFont="1" applyFill="1" applyBorder="1" applyAlignment="1">
      <alignment horizontal="center" vertical="center" wrapText="1"/>
    </xf>
    <xf numFmtId="0" fontId="11" fillId="7" borderId="7" xfId="1" applyFont="1" applyFill="1" applyBorder="1" applyAlignment="1">
      <alignment horizontal="center" vertical="center" wrapText="1"/>
    </xf>
    <xf numFmtId="0" fontId="11" fillId="7" borderId="19" xfId="1" applyFont="1" applyFill="1" applyBorder="1" applyAlignment="1">
      <alignment horizontal="center" vertical="center" wrapText="1"/>
    </xf>
    <xf numFmtId="0" fontId="12" fillId="3" borderId="18"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7" borderId="18" xfId="1" applyFont="1" applyFill="1" applyBorder="1" applyAlignment="1">
      <alignment horizontal="center" vertical="center" wrapText="1"/>
    </xf>
    <xf numFmtId="0" fontId="8" fillId="11" borderId="19" xfId="0" applyFont="1" applyFill="1" applyBorder="1" applyAlignment="1">
      <alignment horizontal="center" vertical="center" wrapText="1"/>
    </xf>
    <xf numFmtId="0" fontId="7" fillId="4" borderId="31" xfId="1" applyFont="1" applyFill="1" applyBorder="1" applyAlignment="1">
      <alignment vertical="center" wrapText="1"/>
    </xf>
    <xf numFmtId="0" fontId="6" fillId="0" borderId="1" xfId="0" applyFont="1" applyBorder="1" applyAlignment="1">
      <alignment vertical="center"/>
    </xf>
    <xf numFmtId="0" fontId="6" fillId="12" borderId="1" xfId="0" applyFont="1" applyFill="1" applyBorder="1" applyAlignment="1">
      <alignment vertical="center"/>
    </xf>
    <xf numFmtId="0" fontId="0" fillId="10" borderId="8" xfId="0" applyFill="1" applyBorder="1"/>
    <xf numFmtId="0" fontId="0" fillId="10" borderId="0" xfId="0" applyFill="1"/>
    <xf numFmtId="0" fontId="0" fillId="10" borderId="9" xfId="0" applyFill="1" applyBorder="1"/>
    <xf numFmtId="0" fontId="0" fillId="10" borderId="10" xfId="0" applyFill="1" applyBorder="1"/>
    <xf numFmtId="0" fontId="0" fillId="10" borderId="2" xfId="0" applyFill="1" applyBorder="1"/>
    <xf numFmtId="0" fontId="0" fillId="10" borderId="3" xfId="0" applyFill="1" applyBorder="1"/>
    <xf numFmtId="0" fontId="15" fillId="0" borderId="0" xfId="2" applyFont="1" applyAlignment="1">
      <alignment vertical="center"/>
    </xf>
    <xf numFmtId="0" fontId="16" fillId="0" borderId="0" xfId="2" applyFont="1" applyAlignment="1">
      <alignment horizontal="left" vertical="center" wrapText="1"/>
    </xf>
    <xf numFmtId="0" fontId="18" fillId="14" borderId="35" xfId="2" applyFont="1" applyFill="1" applyBorder="1" applyAlignment="1">
      <alignment horizontal="center" vertical="center" wrapText="1"/>
    </xf>
    <xf numFmtId="0" fontId="18" fillId="14" borderId="36" xfId="2" applyFont="1" applyFill="1" applyBorder="1" applyAlignment="1">
      <alignment horizontal="center" vertical="center" wrapText="1"/>
    </xf>
    <xf numFmtId="0" fontId="18" fillId="14" borderId="37" xfId="2" applyFont="1" applyFill="1" applyBorder="1" applyAlignment="1">
      <alignment horizontal="center" vertical="center" wrapText="1"/>
    </xf>
    <xf numFmtId="0" fontId="18" fillId="14" borderId="38" xfId="2" applyFont="1" applyFill="1" applyBorder="1" applyAlignment="1">
      <alignment horizontal="center" vertical="center" wrapText="1"/>
    </xf>
    <xf numFmtId="0" fontId="18" fillId="14" borderId="1" xfId="2" applyFont="1" applyFill="1" applyBorder="1" applyAlignment="1">
      <alignment horizontal="center" vertical="center" wrapText="1"/>
    </xf>
    <xf numFmtId="0" fontId="18" fillId="14" borderId="39" xfId="2" applyFont="1" applyFill="1" applyBorder="1" applyAlignment="1">
      <alignment horizontal="center" vertical="center" wrapText="1"/>
    </xf>
    <xf numFmtId="0" fontId="19" fillId="0" borderId="38" xfId="2" applyFont="1" applyBorder="1" applyAlignment="1">
      <alignment horizontal="center" vertical="center" wrapText="1"/>
    </xf>
    <xf numFmtId="1" fontId="20" fillId="0" borderId="1" xfId="2" applyNumberFormat="1" applyFont="1" applyBorder="1" applyAlignment="1">
      <alignment horizontal="center" vertical="center" wrapText="1"/>
    </xf>
    <xf numFmtId="1" fontId="20" fillId="0" borderId="39" xfId="2" applyNumberFormat="1" applyFont="1" applyBorder="1" applyAlignment="1">
      <alignment horizontal="center" vertical="center" wrapText="1"/>
    </xf>
    <xf numFmtId="0" fontId="15" fillId="0" borderId="38" xfId="2" applyFont="1" applyBorder="1" applyAlignment="1">
      <alignment horizontal="center" vertical="center"/>
    </xf>
    <xf numFmtId="0" fontId="15" fillId="0" borderId="1" xfId="2" applyFont="1" applyBorder="1" applyAlignment="1">
      <alignment horizontal="center" vertical="center"/>
    </xf>
    <xf numFmtId="0" fontId="15" fillId="0" borderId="39" xfId="2" applyFont="1" applyBorder="1" applyAlignment="1">
      <alignment horizontal="center" vertical="center"/>
    </xf>
    <xf numFmtId="0" fontId="21" fillId="0" borderId="0" xfId="2" applyFont="1" applyAlignment="1">
      <alignment vertical="center"/>
    </xf>
    <xf numFmtId="0" fontId="19" fillId="0" borderId="40" xfId="2" applyFont="1" applyBorder="1" applyAlignment="1">
      <alignment horizontal="center" vertical="center" wrapText="1"/>
    </xf>
    <xf numFmtId="0" fontId="15" fillId="0" borderId="41" xfId="2" applyFont="1" applyBorder="1" applyAlignment="1">
      <alignment horizontal="center" vertical="center"/>
    </xf>
    <xf numFmtId="1" fontId="20" fillId="0" borderId="41" xfId="2" applyNumberFormat="1" applyFont="1" applyBorder="1" applyAlignment="1">
      <alignment horizontal="center" vertical="center" wrapText="1"/>
    </xf>
    <xf numFmtId="1" fontId="20" fillId="0" borderId="42" xfId="2" applyNumberFormat="1" applyFont="1" applyBorder="1" applyAlignment="1">
      <alignment horizontal="center" vertical="center" wrapText="1"/>
    </xf>
    <xf numFmtId="0" fontId="15" fillId="0" borderId="40" xfId="2" applyFont="1" applyBorder="1" applyAlignment="1">
      <alignment horizontal="center" vertical="center"/>
    </xf>
    <xf numFmtId="0" fontId="15" fillId="0" borderId="42" xfId="2" applyFont="1" applyBorder="1" applyAlignment="1">
      <alignment horizontal="center" vertical="center"/>
    </xf>
    <xf numFmtId="0" fontId="19" fillId="0" borderId="0" xfId="2" applyFont="1" applyAlignment="1">
      <alignment horizontal="center" vertical="center" wrapText="1"/>
    </xf>
    <xf numFmtId="0" fontId="15" fillId="0" borderId="0" xfId="2" applyFont="1" applyAlignment="1">
      <alignment horizontal="center" vertical="center"/>
    </xf>
    <xf numFmtId="1" fontId="20" fillId="0" borderId="0" xfId="2" applyNumberFormat="1" applyFont="1" applyAlignment="1">
      <alignment horizontal="center" vertical="center" wrapText="1"/>
    </xf>
    <xf numFmtId="0" fontId="22" fillId="0" borderId="0" xfId="1" applyFont="1" applyAlignment="1">
      <alignment vertical="center"/>
    </xf>
    <xf numFmtId="0" fontId="23" fillId="0" borderId="26" xfId="1" applyFont="1" applyBorder="1" applyAlignment="1">
      <alignment horizontal="left" vertical="center"/>
    </xf>
    <xf numFmtId="0" fontId="13" fillId="17" borderId="0" xfId="1" applyFont="1" applyFill="1" applyAlignment="1">
      <alignment horizontal="center" vertical="center"/>
    </xf>
    <xf numFmtId="0" fontId="23" fillId="0" borderId="0" xfId="1" applyFont="1" applyAlignment="1">
      <alignment horizontal="left" vertical="center"/>
    </xf>
    <xf numFmtId="0" fontId="22" fillId="0" borderId="44" xfId="1" applyFont="1" applyBorder="1" applyAlignment="1">
      <alignment vertical="center" wrapText="1"/>
    </xf>
    <xf numFmtId="0" fontId="23" fillId="0" borderId="44" xfId="1" applyFont="1" applyBorder="1" applyAlignment="1">
      <alignment vertical="center" wrapText="1"/>
    </xf>
    <xf numFmtId="0" fontId="25" fillId="0" borderId="44" xfId="1" applyFont="1" applyBorder="1" applyAlignment="1">
      <alignment vertical="center" wrapText="1"/>
    </xf>
    <xf numFmtId="0" fontId="22" fillId="0" borderId="44" xfId="1" applyFont="1" applyBorder="1" applyAlignment="1">
      <alignment vertical="center"/>
    </xf>
    <xf numFmtId="0" fontId="23" fillId="0" borderId="0" xfId="1" applyFont="1" applyAlignment="1">
      <alignment vertical="center" wrapText="1"/>
    </xf>
    <xf numFmtId="0" fontId="22" fillId="0" borderId="0" xfId="1" applyFont="1" applyAlignment="1">
      <alignment vertical="center" wrapText="1"/>
    </xf>
    <xf numFmtId="0" fontId="28" fillId="10" borderId="0" xfId="0" applyFont="1" applyFill="1"/>
    <xf numFmtId="0" fontId="0" fillId="0" borderId="1" xfId="0" applyBorder="1" applyAlignment="1">
      <alignment horizontal="center" vertical="center"/>
    </xf>
    <xf numFmtId="0" fontId="13" fillId="0" borderId="45" xfId="0" applyFont="1" applyBorder="1" applyAlignment="1">
      <alignment vertical="center"/>
    </xf>
    <xf numFmtId="0" fontId="13" fillId="0" borderId="46" xfId="0" applyFont="1" applyBorder="1" applyAlignment="1">
      <alignment vertical="center"/>
    </xf>
    <xf numFmtId="0" fontId="13" fillId="0" borderId="47" xfId="0" applyFont="1" applyBorder="1" applyAlignment="1">
      <alignment vertical="center"/>
    </xf>
    <xf numFmtId="0" fontId="0" fillId="10" borderId="49" xfId="0" applyFill="1" applyBorder="1"/>
    <xf numFmtId="0" fontId="0" fillId="10" borderId="14" xfId="0" applyFill="1" applyBorder="1"/>
    <xf numFmtId="0" fontId="0" fillId="10" borderId="50" xfId="0" applyFill="1" applyBorder="1"/>
    <xf numFmtId="0" fontId="5" fillId="6" borderId="19" xfId="1" applyFont="1" applyFill="1" applyBorder="1" applyAlignment="1">
      <alignment horizontal="center" vertical="center" wrapText="1"/>
    </xf>
    <xf numFmtId="0" fontId="31" fillId="18" borderId="26" xfId="1" applyFont="1" applyFill="1" applyBorder="1" applyAlignment="1">
      <alignment horizontal="left" vertical="center"/>
    </xf>
    <xf numFmtId="0" fontId="31" fillId="0" borderId="26" xfId="1" applyFont="1" applyBorder="1" applyAlignment="1">
      <alignment horizontal="left" vertical="center"/>
    </xf>
    <xf numFmtId="0" fontId="30" fillId="0" borderId="0" xfId="0" applyFont="1" applyAlignment="1">
      <alignment horizontal="left"/>
    </xf>
    <xf numFmtId="0" fontId="31" fillId="0" borderId="26" xfId="1" applyFont="1" applyBorder="1" applyAlignment="1">
      <alignment horizontal="left" vertical="center" wrapText="1"/>
    </xf>
    <xf numFmtId="0" fontId="31" fillId="0" borderId="26" xfId="1" applyFont="1" applyBorder="1" applyAlignment="1">
      <alignment vertical="center" wrapText="1"/>
    </xf>
    <xf numFmtId="0" fontId="33" fillId="0" borderId="27" xfId="0" applyFont="1" applyBorder="1" applyAlignment="1">
      <alignment horizontal="left" vertical="center" wrapText="1"/>
    </xf>
    <xf numFmtId="0" fontId="31" fillId="13" borderId="26" xfId="1" applyFont="1" applyFill="1" applyBorder="1" applyAlignment="1">
      <alignment vertical="center" wrapText="1"/>
    </xf>
    <xf numFmtId="0" fontId="30" fillId="0" borderId="0" xfId="0" applyFont="1"/>
    <xf numFmtId="0" fontId="2" fillId="0" borderId="0" xfId="0" applyFont="1" applyAlignment="1">
      <alignment wrapText="1"/>
    </xf>
    <xf numFmtId="0" fontId="0" fillId="0" borderId="0" xfId="0" applyAlignment="1">
      <alignment wrapText="1"/>
    </xf>
    <xf numFmtId="0" fontId="3" fillId="9" borderId="60" xfId="0" applyFont="1" applyFill="1" applyBorder="1" applyAlignment="1">
      <alignment vertical="center" wrapText="1"/>
    </xf>
    <xf numFmtId="0" fontId="0" fillId="0" borderId="61" xfId="0" applyBorder="1" applyAlignment="1">
      <alignment wrapText="1"/>
    </xf>
    <xf numFmtId="0" fontId="4" fillId="0" borderId="61" xfId="0" applyFont="1" applyBorder="1" applyAlignment="1">
      <alignment horizontal="left" vertical="center" wrapText="1"/>
    </xf>
    <xf numFmtId="0" fontId="0" fillId="0" borderId="61" xfId="0"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center"/>
    </xf>
    <xf numFmtId="0" fontId="13" fillId="0" borderId="46" xfId="0" applyFont="1" applyBorder="1" applyAlignment="1">
      <alignment horizontal="center" vertical="center"/>
    </xf>
    <xf numFmtId="0" fontId="6" fillId="0" borderId="1" xfId="0" applyFont="1" applyBorder="1" applyAlignment="1">
      <alignment horizontal="center" vertical="center"/>
    </xf>
    <xf numFmtId="0" fontId="22" fillId="0" borderId="1" xfId="0" applyFont="1" applyBorder="1" applyAlignment="1">
      <alignment horizontal="center" vertical="center"/>
    </xf>
    <xf numFmtId="49" fontId="22" fillId="0" borderId="62" xfId="0" applyNumberFormat="1" applyFont="1" applyBorder="1" applyAlignment="1">
      <alignment horizontal="center" vertical="center"/>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0" fontId="35" fillId="0" borderId="1" xfId="0" applyFont="1" applyBorder="1" applyAlignment="1">
      <alignment vertical="center" wrapText="1"/>
    </xf>
    <xf numFmtId="0" fontId="35" fillId="0" borderId="1" xfId="0" applyFont="1" applyBorder="1" applyAlignment="1">
      <alignment horizontal="center" vertical="center"/>
    </xf>
    <xf numFmtId="0" fontId="22" fillId="0" borderId="33" xfId="0" applyFont="1" applyBorder="1" applyAlignment="1">
      <alignment horizontal="left" vertical="center" wrapText="1"/>
    </xf>
    <xf numFmtId="0" fontId="37" fillId="0" borderId="0" xfId="0" applyFont="1" applyAlignment="1">
      <alignment horizontal="center"/>
    </xf>
    <xf numFmtId="0" fontId="38" fillId="0" borderId="46" xfId="0" applyFont="1" applyBorder="1" applyAlignment="1">
      <alignment horizontal="center" vertical="center"/>
    </xf>
    <xf numFmtId="0" fontId="39" fillId="0" borderId="1" xfId="0" applyFont="1" applyBorder="1" applyAlignment="1">
      <alignment horizontal="center" vertical="center"/>
    </xf>
    <xf numFmtId="0" fontId="40" fillId="0" borderId="38" xfId="0" applyFont="1" applyBorder="1" applyAlignment="1">
      <alignment horizontal="center" vertical="center"/>
    </xf>
    <xf numFmtId="0" fontId="40" fillId="0" borderId="1" xfId="0" applyFont="1" applyBorder="1" applyAlignment="1">
      <alignment horizontal="left" vertical="center"/>
    </xf>
    <xf numFmtId="0" fontId="10" fillId="0" borderId="1" xfId="0" applyFont="1" applyBorder="1" applyAlignment="1">
      <alignment horizontal="left" vertical="center"/>
    </xf>
    <xf numFmtId="1" fontId="41" fillId="12" borderId="1" xfId="0" applyNumberFormat="1" applyFont="1" applyFill="1" applyBorder="1" applyAlignment="1">
      <alignment horizontal="center" vertical="center" wrapText="1"/>
    </xf>
    <xf numFmtId="1" fontId="41" fillId="0" borderId="1" xfId="0" applyNumberFormat="1" applyFont="1" applyBorder="1" applyAlignment="1">
      <alignment horizontal="center" vertical="center" wrapText="1"/>
    </xf>
    <xf numFmtId="49" fontId="42" fillId="12" borderId="1" xfId="0" applyNumberFormat="1" applyFont="1" applyFill="1" applyBorder="1" applyAlignment="1">
      <alignment horizontal="center" vertical="center" wrapText="1"/>
    </xf>
    <xf numFmtId="0" fontId="0" fillId="10" borderId="3" xfId="0" applyFill="1" applyBorder="1" applyAlignment="1">
      <alignment horizontal="center"/>
    </xf>
    <xf numFmtId="0" fontId="0" fillId="10" borderId="0" xfId="0" applyFill="1" applyAlignment="1">
      <alignment horizontal="center"/>
    </xf>
    <xf numFmtId="0" fontId="0" fillId="10" borderId="2" xfId="0" applyFill="1" applyBorder="1" applyAlignment="1">
      <alignment horizontal="center"/>
    </xf>
    <xf numFmtId="164" fontId="43" fillId="12" borderId="1" xfId="0" applyNumberFormat="1" applyFont="1" applyFill="1" applyBorder="1" applyAlignment="1">
      <alignment horizontal="center" vertical="center" wrapText="1"/>
    </xf>
    <xf numFmtId="0" fontId="42" fillId="12" borderId="1" xfId="0" applyFont="1" applyFill="1" applyBorder="1" applyAlignment="1">
      <alignment horizontal="center" vertical="center" wrapText="1"/>
    </xf>
    <xf numFmtId="164" fontId="42" fillId="12" borderId="1" xfId="0" applyNumberFormat="1" applyFont="1" applyFill="1" applyBorder="1" applyAlignment="1">
      <alignment horizontal="center" vertical="center" wrapText="1"/>
    </xf>
    <xf numFmtId="0" fontId="35" fillId="12" borderId="1" xfId="0" applyFont="1" applyFill="1" applyBorder="1" applyAlignment="1">
      <alignment horizontal="center" vertical="center" wrapText="1"/>
    </xf>
    <xf numFmtId="0" fontId="43" fillId="12" borderId="1" xfId="0" applyFont="1" applyFill="1" applyBorder="1" applyAlignment="1">
      <alignment horizontal="left" vertical="center" wrapText="1"/>
    </xf>
    <xf numFmtId="0" fontId="35" fillId="12" borderId="1" xfId="0" applyFont="1" applyFill="1" applyBorder="1" applyAlignment="1">
      <alignment vertical="center" wrapText="1"/>
    </xf>
    <xf numFmtId="14" fontId="35" fillId="12" borderId="1" xfId="0" applyNumberFormat="1" applyFont="1" applyFill="1" applyBorder="1" applyAlignment="1">
      <alignment horizontal="center" vertical="center"/>
    </xf>
    <xf numFmtId="0" fontId="35" fillId="12" borderId="1" xfId="0" applyFont="1" applyFill="1" applyBorder="1" applyAlignment="1">
      <alignment horizontal="center" vertical="center"/>
    </xf>
    <xf numFmtId="0" fontId="22" fillId="0" borderId="41" xfId="0" applyFont="1" applyBorder="1" applyAlignment="1">
      <alignment horizontal="center" vertical="center"/>
    </xf>
    <xf numFmtId="0" fontId="35" fillId="0" borderId="41" xfId="0" applyFont="1" applyBorder="1" applyAlignment="1">
      <alignment vertical="center" wrapText="1"/>
    </xf>
    <xf numFmtId="0" fontId="23" fillId="0" borderId="38"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vertical="center"/>
    </xf>
    <xf numFmtId="0" fontId="23" fillId="0" borderId="1"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1" fontId="41" fillId="12" borderId="41" xfId="0" applyNumberFormat="1" applyFont="1" applyFill="1" applyBorder="1" applyAlignment="1">
      <alignment horizontal="center" vertical="center" wrapText="1"/>
    </xf>
    <xf numFmtId="0" fontId="35" fillId="12" borderId="1" xfId="0" applyFont="1" applyFill="1" applyBorder="1" applyAlignment="1">
      <alignment vertical="center"/>
    </xf>
    <xf numFmtId="0" fontId="42" fillId="12" borderId="1" xfId="0" applyFont="1" applyFill="1" applyBorder="1" applyAlignment="1">
      <alignment horizontal="center" vertical="center"/>
    </xf>
    <xf numFmtId="0" fontId="35" fillId="12" borderId="1" xfId="0" applyFont="1" applyFill="1" applyBorder="1" applyAlignment="1">
      <alignment horizontal="left" vertical="center" wrapText="1"/>
    </xf>
    <xf numFmtId="164" fontId="42" fillId="0" borderId="1" xfId="0" applyNumberFormat="1" applyFont="1" applyBorder="1" applyAlignment="1">
      <alignment horizontal="center" vertical="center" wrapText="1"/>
    </xf>
    <xf numFmtId="0" fontId="43" fillId="12"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2" fillId="0" borderId="1" xfId="0" applyFont="1" applyBorder="1" applyAlignment="1">
      <alignment horizontal="center" vertical="center"/>
    </xf>
    <xf numFmtId="0" fontId="44" fillId="4" borderId="1" xfId="0" applyFont="1" applyFill="1" applyBorder="1" applyAlignment="1">
      <alignment vertical="center" wrapText="1"/>
    </xf>
    <xf numFmtId="0" fontId="44" fillId="4" borderId="1" xfId="0" applyFont="1" applyFill="1" applyBorder="1" applyAlignment="1">
      <alignment vertical="center"/>
    </xf>
    <xf numFmtId="0" fontId="35" fillId="12" borderId="39" xfId="0" applyFont="1" applyFill="1" applyBorder="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vertical="center"/>
    </xf>
    <xf numFmtId="0" fontId="43" fillId="0" borderId="1" xfId="0" applyFont="1" applyBorder="1" applyAlignment="1">
      <alignment vertical="center"/>
    </xf>
    <xf numFmtId="0" fontId="35" fillId="0" borderId="39" xfId="0" applyFont="1" applyBorder="1" applyAlignment="1">
      <alignment vertical="center"/>
    </xf>
    <xf numFmtId="164" fontId="43"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43" fillId="12" borderId="1" xfId="0" applyFont="1" applyFill="1" applyBorder="1" applyAlignment="1">
      <alignment vertical="center"/>
    </xf>
    <xf numFmtId="1" fontId="41" fillId="0" borderId="1" xfId="2" applyNumberFormat="1" applyFont="1" applyBorder="1" applyAlignment="1">
      <alignment horizontal="center" vertical="center" wrapText="1"/>
    </xf>
    <xf numFmtId="1" fontId="41" fillId="0" borderId="41" xfId="2" applyNumberFormat="1" applyFont="1" applyBorder="1" applyAlignment="1">
      <alignment horizontal="center" vertical="center" wrapText="1"/>
    </xf>
    <xf numFmtId="0" fontId="9" fillId="0" borderId="0" xfId="0" applyFont="1"/>
    <xf numFmtId="49" fontId="23" fillId="0" borderId="31" xfId="0" applyNumberFormat="1" applyFont="1" applyBorder="1" applyAlignment="1">
      <alignment horizontal="center" vertical="center"/>
    </xf>
    <xf numFmtId="0" fontId="47" fillId="0" borderId="0" xfId="0" applyFont="1" applyAlignment="1">
      <alignment horizontal="center" vertical="center"/>
    </xf>
    <xf numFmtId="49" fontId="48" fillId="0" borderId="0" xfId="0" applyNumberFormat="1"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9" fillId="0" borderId="66" xfId="0" applyFont="1" applyBorder="1" applyAlignment="1">
      <alignment horizontal="center"/>
    </xf>
    <xf numFmtId="0" fontId="9" fillId="0" borderId="67" xfId="0" applyFont="1" applyBorder="1" applyAlignment="1">
      <alignment horizontal="center"/>
    </xf>
    <xf numFmtId="0" fontId="9" fillId="0" borderId="68" xfId="0" applyFont="1" applyBorder="1" applyAlignment="1">
      <alignment horizontal="center"/>
    </xf>
    <xf numFmtId="0" fontId="48" fillId="0" borderId="0" xfId="0" applyFont="1" applyAlignment="1">
      <alignment horizontal="center" vertical="center"/>
    </xf>
    <xf numFmtId="14" fontId="48" fillId="0" borderId="0" xfId="0" applyNumberFormat="1" applyFont="1" applyAlignment="1">
      <alignment horizontal="center" vertical="center"/>
    </xf>
    <xf numFmtId="49" fontId="23" fillId="0" borderId="63" xfId="0" applyNumberFormat="1" applyFont="1" applyBorder="1" applyAlignment="1">
      <alignment horizontal="center" vertical="center"/>
    </xf>
    <xf numFmtId="49" fontId="23" fillId="0" borderId="64" xfId="0" applyNumberFormat="1" applyFont="1" applyBorder="1" applyAlignment="1">
      <alignment horizontal="center" vertical="center"/>
    </xf>
    <xf numFmtId="49" fontId="23" fillId="0" borderId="65" xfId="0" applyNumberFormat="1" applyFont="1" applyBorder="1" applyAlignment="1">
      <alignment horizontal="center" vertical="center"/>
    </xf>
    <xf numFmtId="0" fontId="23" fillId="0" borderId="33" xfId="0" applyFont="1" applyBorder="1" applyAlignment="1">
      <alignment horizontal="left" vertical="center"/>
    </xf>
    <xf numFmtId="0" fontId="23" fillId="0" borderId="4" xfId="0" applyFont="1" applyBorder="1" applyAlignment="1">
      <alignment horizontal="left" vertical="center"/>
    </xf>
    <xf numFmtId="0" fontId="23" fillId="0" borderId="33" xfId="0" applyFont="1" applyBorder="1" applyAlignment="1">
      <alignment horizontal="left" vertical="center" wrapText="1"/>
    </xf>
    <xf numFmtId="0" fontId="23" fillId="0" borderId="7" xfId="0" applyFont="1" applyBorder="1" applyAlignment="1">
      <alignment horizontal="left" vertical="center" wrapText="1"/>
    </xf>
    <xf numFmtId="0" fontId="23" fillId="0" borderId="4" xfId="0" applyFont="1" applyBorder="1" applyAlignment="1">
      <alignment horizontal="left" vertical="center" wrapText="1"/>
    </xf>
    <xf numFmtId="0" fontId="23" fillId="0" borderId="62" xfId="0" applyFont="1" applyBorder="1" applyAlignment="1">
      <alignment horizontal="center" vertical="center"/>
    </xf>
    <xf numFmtId="0" fontId="23" fillId="0" borderId="18" xfId="0" applyFont="1" applyBorder="1" applyAlignment="1">
      <alignment horizontal="center" vertical="center"/>
    </xf>
    <xf numFmtId="0" fontId="23" fillId="0" borderId="51" xfId="0" applyFont="1" applyBorder="1" applyAlignment="1">
      <alignment horizontal="center" vertical="center"/>
    </xf>
    <xf numFmtId="0" fontId="22" fillId="0" borderId="33" xfId="0" applyFont="1" applyBorder="1" applyAlignment="1">
      <alignment horizontal="left" vertical="center"/>
    </xf>
    <xf numFmtId="0" fontId="22" fillId="0" borderId="7" xfId="0" applyFont="1" applyBorder="1" applyAlignment="1">
      <alignment horizontal="left" vertical="center"/>
    </xf>
    <xf numFmtId="0" fontId="22" fillId="0" borderId="4" xfId="0" applyFont="1" applyBorder="1" applyAlignment="1">
      <alignment horizontal="left" vertical="center"/>
    </xf>
    <xf numFmtId="49" fontId="22" fillId="0" borderId="33"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63"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2" fillId="0" borderId="65" xfId="0" applyNumberFormat="1" applyFont="1" applyBorder="1" applyAlignment="1">
      <alignment horizontal="center" vertical="center"/>
    </xf>
    <xf numFmtId="0" fontId="23" fillId="0" borderId="7" xfId="0" applyFont="1" applyBorder="1" applyAlignment="1">
      <alignment horizontal="left" vertical="center"/>
    </xf>
    <xf numFmtId="0" fontId="10" fillId="0" borderId="32" xfId="0" applyFont="1" applyBorder="1" applyAlignment="1">
      <alignment horizontal="left" vertical="center"/>
    </xf>
    <xf numFmtId="0" fontId="10" fillId="0" borderId="34" xfId="0" applyFont="1" applyBorder="1" applyAlignment="1">
      <alignment horizontal="left" vertical="center"/>
    </xf>
    <xf numFmtId="0" fontId="10" fillId="0" borderId="31" xfId="0" applyFont="1" applyBorder="1" applyAlignment="1">
      <alignment horizontal="left" vertical="center"/>
    </xf>
    <xf numFmtId="0" fontId="10" fillId="0" borderId="48" xfId="0" applyFont="1" applyBorder="1" applyAlignment="1">
      <alignment horizontal="left" vertical="center"/>
    </xf>
    <xf numFmtId="14" fontId="10" fillId="0" borderId="34" xfId="0" applyNumberFormat="1" applyFont="1" applyBorder="1" applyAlignment="1">
      <alignment horizontal="center" vertical="center"/>
    </xf>
    <xf numFmtId="14" fontId="10" fillId="0" borderId="31" xfId="0" applyNumberFormat="1" applyFont="1" applyBorder="1" applyAlignment="1">
      <alignment horizontal="center" vertical="center"/>
    </xf>
    <xf numFmtId="0" fontId="12" fillId="5" borderId="5"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15"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5" fillId="3" borderId="21"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22" xfId="1" applyFont="1" applyFill="1" applyBorder="1" applyAlignment="1">
      <alignment horizontal="center" vertical="center"/>
    </xf>
    <xf numFmtId="0" fontId="5" fillId="7" borderId="21"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20" xfId="1" applyFont="1" applyFill="1" applyBorder="1" applyAlignment="1">
      <alignment horizontal="center" vertical="center"/>
    </xf>
    <xf numFmtId="0" fontId="5" fillId="6" borderId="21" xfId="1" applyFont="1" applyFill="1" applyBorder="1" applyAlignment="1">
      <alignment horizontal="center" vertical="center" wrapText="1"/>
    </xf>
    <xf numFmtId="0" fontId="5" fillId="6" borderId="17"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8" fillId="2" borderId="51" xfId="0" applyFont="1" applyFill="1" applyBorder="1" applyAlignment="1">
      <alignment horizontal="center" vertical="center"/>
    </xf>
    <xf numFmtId="0" fontId="8" fillId="2" borderId="4" xfId="0" applyFont="1" applyFill="1" applyBorder="1" applyAlignment="1">
      <alignment horizontal="center" vertical="center"/>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49" fontId="22" fillId="0" borderId="62" xfId="0" applyNumberFormat="1" applyFont="1" applyBorder="1" applyAlignment="1">
      <alignment horizontal="center" vertical="center"/>
    </xf>
    <xf numFmtId="49" fontId="22" fillId="0" borderId="51" xfId="0" applyNumberFormat="1" applyFont="1" applyBorder="1" applyAlignment="1">
      <alignment horizontal="center" vertical="center"/>
    </xf>
    <xf numFmtId="49" fontId="22" fillId="0" borderId="18" xfId="0" applyNumberFormat="1" applyFont="1" applyBorder="1" applyAlignment="1">
      <alignment horizontal="center" vertical="center"/>
    </xf>
    <xf numFmtId="0" fontId="22" fillId="0" borderId="7" xfId="0" applyFont="1" applyBorder="1" applyAlignment="1">
      <alignment horizontal="left" vertical="center" wrapText="1"/>
    </xf>
    <xf numFmtId="0" fontId="30" fillId="0" borderId="29" xfId="0" applyFont="1" applyBorder="1" applyAlignment="1">
      <alignment horizontal="center"/>
    </xf>
    <xf numFmtId="0" fontId="31" fillId="0" borderId="52" xfId="1" applyFont="1" applyBorder="1" applyAlignment="1">
      <alignment horizontal="center" vertical="top"/>
    </xf>
    <xf numFmtId="0" fontId="30" fillId="0" borderId="52" xfId="0" applyFont="1" applyBorder="1" applyAlignment="1">
      <alignment horizontal="center"/>
    </xf>
    <xf numFmtId="0" fontId="34" fillId="0" borderId="29" xfId="0" applyFont="1" applyBorder="1" applyAlignment="1">
      <alignment horizontal="center" vertical="center"/>
    </xf>
    <xf numFmtId="0" fontId="32" fillId="0" borderId="12" xfId="1" applyFont="1" applyBorder="1" applyAlignment="1">
      <alignment horizontal="left" vertical="center" wrapText="1"/>
    </xf>
    <xf numFmtId="0" fontId="32" fillId="0" borderId="13" xfId="1" applyFont="1" applyBorder="1" applyAlignment="1">
      <alignment horizontal="left" vertical="center" wrapText="1"/>
    </xf>
    <xf numFmtId="0" fontId="32" fillId="0" borderId="16" xfId="1" applyFont="1" applyBorder="1" applyAlignment="1">
      <alignment horizontal="left" vertical="center" wrapText="1"/>
    </xf>
    <xf numFmtId="0" fontId="30" fillId="0" borderId="12" xfId="1" applyFont="1" applyBorder="1" applyAlignment="1">
      <alignment horizontal="left" vertical="center" wrapText="1"/>
    </xf>
    <xf numFmtId="0" fontId="30" fillId="0" borderId="13" xfId="1" applyFont="1" applyBorder="1" applyAlignment="1">
      <alignment horizontal="left" vertical="center" wrapText="1"/>
    </xf>
    <xf numFmtId="0" fontId="30" fillId="0" borderId="16" xfId="1" applyFont="1" applyBorder="1" applyAlignment="1">
      <alignment horizontal="left"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29" fillId="10" borderId="23" xfId="0" applyFont="1" applyFill="1" applyBorder="1" applyAlignment="1">
      <alignment horizontal="left" vertical="center"/>
    </xf>
    <xf numFmtId="0" fontId="29" fillId="10" borderId="24" xfId="0" applyFont="1" applyFill="1" applyBorder="1" applyAlignment="1">
      <alignment horizontal="left" vertical="center"/>
    </xf>
    <xf numFmtId="0" fontId="29" fillId="10" borderId="25" xfId="0" applyFont="1" applyFill="1" applyBorder="1" applyAlignment="1">
      <alignment horizontal="left" vertical="center"/>
    </xf>
    <xf numFmtId="0" fontId="29" fillId="8" borderId="45" xfId="0" applyFont="1" applyFill="1" applyBorder="1" applyAlignment="1">
      <alignment horizontal="center" vertical="center"/>
    </xf>
    <xf numFmtId="0" fontId="29" fillId="8" borderId="46" xfId="0" applyFont="1" applyFill="1" applyBorder="1" applyAlignment="1">
      <alignment horizontal="center" vertical="center"/>
    </xf>
    <xf numFmtId="0" fontId="29" fillId="8" borderId="47" xfId="0" applyFont="1" applyFill="1" applyBorder="1" applyAlignment="1">
      <alignment horizontal="center" vertical="center"/>
    </xf>
    <xf numFmtId="0" fontId="29" fillId="10" borderId="53" xfId="0" applyFont="1" applyFill="1" applyBorder="1" applyAlignment="1">
      <alignment horizontal="left" vertical="center"/>
    </xf>
    <xf numFmtId="0" fontId="29" fillId="10" borderId="54" xfId="0" applyFont="1" applyFill="1" applyBorder="1" applyAlignment="1">
      <alignment horizontal="left" vertical="center"/>
    </xf>
    <xf numFmtId="0" fontId="30" fillId="18" borderId="12" xfId="1" applyFont="1" applyFill="1" applyBorder="1" applyAlignment="1">
      <alignment horizontal="left" vertical="center" wrapText="1"/>
    </xf>
    <xf numFmtId="0" fontId="30" fillId="18" borderId="13" xfId="1" applyFont="1" applyFill="1" applyBorder="1" applyAlignment="1">
      <alignment horizontal="left" vertical="center" wrapText="1"/>
    </xf>
    <xf numFmtId="0" fontId="30" fillId="18" borderId="16" xfId="1"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9" xfId="0" applyFont="1" applyFill="1" applyBorder="1" applyAlignment="1">
      <alignment horizontal="left" vertical="center"/>
    </xf>
    <xf numFmtId="0" fontId="29" fillId="10" borderId="30" xfId="0" applyFont="1" applyFill="1" applyBorder="1" applyAlignment="1">
      <alignment horizontal="left" vertical="center"/>
    </xf>
    <xf numFmtId="0" fontId="31" fillId="0" borderId="52" xfId="1" applyFont="1" applyBorder="1" applyAlignment="1">
      <alignment horizontal="center" vertical="center"/>
    </xf>
    <xf numFmtId="0" fontId="30" fillId="0" borderId="55" xfId="0" applyFont="1" applyBorder="1" applyAlignment="1">
      <alignment horizontal="center"/>
    </xf>
    <xf numFmtId="0" fontId="30" fillId="0" borderId="56" xfId="0" applyFont="1" applyBorder="1" applyAlignment="1">
      <alignment horizontal="center"/>
    </xf>
    <xf numFmtId="0" fontId="30" fillId="0" borderId="57" xfId="0" applyFont="1" applyBorder="1" applyAlignment="1">
      <alignment horizontal="center"/>
    </xf>
    <xf numFmtId="0" fontId="30" fillId="0" borderId="58" xfId="0" applyFont="1" applyBorder="1" applyAlignment="1">
      <alignment horizontal="center"/>
    </xf>
    <xf numFmtId="0" fontId="30" fillId="0" borderId="59" xfId="0" applyFont="1" applyBorder="1" applyAlignment="1">
      <alignment horizontal="center"/>
    </xf>
    <xf numFmtId="0" fontId="0" fillId="0" borderId="33"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14" fillId="14" borderId="12" xfId="2" applyFont="1" applyFill="1" applyBorder="1" applyAlignment="1">
      <alignment horizontal="left" vertical="center" wrapText="1"/>
    </xf>
    <xf numFmtId="0" fontId="14" fillId="14" borderId="13" xfId="2" applyFont="1" applyFill="1" applyBorder="1" applyAlignment="1">
      <alignment horizontal="left" vertical="center" wrapText="1"/>
    </xf>
    <xf numFmtId="0" fontId="14" fillId="14" borderId="16" xfId="2" applyFont="1" applyFill="1" applyBorder="1" applyAlignment="1">
      <alignment horizontal="left" vertical="center" wrapText="1"/>
    </xf>
    <xf numFmtId="0" fontId="17" fillId="15" borderId="12" xfId="2" applyFont="1" applyFill="1" applyBorder="1" applyAlignment="1">
      <alignment horizontal="left" vertical="center" wrapText="1"/>
    </xf>
    <xf numFmtId="0" fontId="17" fillId="15" borderId="13" xfId="2" applyFont="1" applyFill="1" applyBorder="1" applyAlignment="1">
      <alignment horizontal="left" vertical="center" wrapText="1"/>
    </xf>
    <xf numFmtId="0" fontId="17" fillId="15" borderId="16" xfId="2" applyFont="1" applyFill="1" applyBorder="1" applyAlignment="1">
      <alignment horizontal="left" vertical="center" wrapText="1"/>
    </xf>
    <xf numFmtId="0" fontId="17" fillId="15" borderId="35" xfId="2" applyFont="1" applyFill="1" applyBorder="1" applyAlignment="1">
      <alignment horizontal="center" vertical="center"/>
    </xf>
    <xf numFmtId="0" fontId="17" fillId="15" borderId="36" xfId="2" applyFont="1" applyFill="1" applyBorder="1" applyAlignment="1">
      <alignment horizontal="center" vertical="center"/>
    </xf>
    <xf numFmtId="0" fontId="17" fillId="15" borderId="37" xfId="2" applyFont="1" applyFill="1" applyBorder="1" applyAlignment="1">
      <alignment horizontal="center" vertical="center"/>
    </xf>
    <xf numFmtId="0" fontId="24" fillId="0" borderId="43" xfId="1" applyFont="1" applyBorder="1" applyAlignment="1">
      <alignment vertical="center" wrapText="1"/>
    </xf>
    <xf numFmtId="0" fontId="13" fillId="16" borderId="0" xfId="1" applyFont="1" applyFill="1" applyAlignment="1">
      <alignment horizontal="center" vertical="center"/>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6" xfId="1" applyFont="1" applyBorder="1" applyAlignment="1">
      <alignment horizontal="left" vertical="center" wrapText="1"/>
    </xf>
    <xf numFmtId="0" fontId="13" fillId="17" borderId="0" xfId="1" applyFont="1" applyFill="1" applyAlignment="1">
      <alignment horizontal="center" vertical="center"/>
    </xf>
  </cellXfs>
  <cellStyles count="3">
    <cellStyle name="Normal" xfId="0" builtinId="0"/>
    <cellStyle name="Normal 2" xfId="1" xr:uid="{00000000-0005-0000-0000-000001000000}"/>
    <cellStyle name="Normal 6" xfId="2" xr:uid="{00000000-0005-0000-0000-000002000000}"/>
  </cellStyles>
  <dxfs count="63">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colors>
    <mruColors>
      <color rgb="FFB6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101600</xdr:rowOff>
    </xdr:from>
    <xdr:to>
      <xdr:col>1</xdr:col>
      <xdr:colOff>1692681</xdr:colOff>
      <xdr:row>0</xdr:row>
      <xdr:rowOff>1384300</xdr:rowOff>
    </xdr:to>
    <xdr:pic>
      <xdr:nvPicPr>
        <xdr:cNvPr id="4" name="Resim 3">
          <a:extLst>
            <a:ext uri="{FF2B5EF4-FFF2-40B4-BE49-F238E27FC236}">
              <a16:creationId xmlns:a16="http://schemas.microsoft.com/office/drawing/2014/main" id="{07E9C43C-9556-4DE7-9F03-7D4FD1973686}"/>
            </a:ext>
          </a:extLst>
        </xdr:cNvPr>
        <xdr:cNvPicPr>
          <a:picLocks noChangeAspect="1"/>
        </xdr:cNvPicPr>
      </xdr:nvPicPr>
      <xdr:blipFill>
        <a:blip xmlns:r="http://schemas.openxmlformats.org/officeDocument/2006/relationships" r:embed="rId1"/>
        <a:stretch>
          <a:fillRect/>
        </a:stretch>
      </xdr:blipFill>
      <xdr:spPr>
        <a:xfrm>
          <a:off x="63500" y="101600"/>
          <a:ext cx="2551201" cy="1282700"/>
        </a:xfrm>
        <a:prstGeom prst="rect">
          <a:avLst/>
        </a:prstGeom>
      </xdr:spPr>
    </xdr:pic>
    <xdr:clientData/>
  </xdr:twoCellAnchor>
  <xdr:twoCellAnchor editAs="oneCell">
    <xdr:from>
      <xdr:col>29</xdr:col>
      <xdr:colOff>357208</xdr:colOff>
      <xdr:row>0</xdr:row>
      <xdr:rowOff>106016</xdr:rowOff>
    </xdr:from>
    <xdr:to>
      <xdr:col>34</xdr:col>
      <xdr:colOff>686074</xdr:colOff>
      <xdr:row>0</xdr:row>
      <xdr:rowOff>1415891</xdr:rowOff>
    </xdr:to>
    <xdr:pic>
      <xdr:nvPicPr>
        <xdr:cNvPr id="5" name="Resim 4">
          <a:extLst>
            <a:ext uri="{FF2B5EF4-FFF2-40B4-BE49-F238E27FC236}">
              <a16:creationId xmlns:a16="http://schemas.microsoft.com/office/drawing/2014/main" id="{0834DC90-1534-4E5B-AED1-379D4193F06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915" t="2728" r="5589" b="31749"/>
        <a:stretch/>
      </xdr:blipFill>
      <xdr:spPr>
        <a:xfrm>
          <a:off x="24901228" y="106016"/>
          <a:ext cx="3453066" cy="1309875"/>
        </a:xfrm>
        <a:prstGeom prst="rect">
          <a:avLst/>
        </a:prstGeom>
        <a:ln>
          <a:noFill/>
        </a:ln>
      </xdr:spPr>
    </xdr:pic>
    <xdr:clientData/>
  </xdr:twoCellAnchor>
  <xdr:twoCellAnchor editAs="oneCell">
    <xdr:from>
      <xdr:col>1</xdr:col>
      <xdr:colOff>0</xdr:colOff>
      <xdr:row>2</xdr:row>
      <xdr:rowOff>0</xdr:rowOff>
    </xdr:from>
    <xdr:to>
      <xdr:col>1</xdr:col>
      <xdr:colOff>1079086</xdr:colOff>
      <xdr:row>5</xdr:row>
      <xdr:rowOff>108296</xdr:rowOff>
    </xdr:to>
    <xdr:pic>
      <xdr:nvPicPr>
        <xdr:cNvPr id="2" name="Resim 1">
          <a:extLst>
            <a:ext uri="{FF2B5EF4-FFF2-40B4-BE49-F238E27FC236}">
              <a16:creationId xmlns:a16="http://schemas.microsoft.com/office/drawing/2014/main" id="{F877FB3A-26FB-4779-BF70-0A9662634A24}"/>
            </a:ext>
          </a:extLst>
        </xdr:cNvPr>
        <xdr:cNvPicPr>
          <a:picLocks noChangeAspect="1"/>
        </xdr:cNvPicPr>
      </xdr:nvPicPr>
      <xdr:blipFill>
        <a:blip xmlns:r="http://schemas.openxmlformats.org/officeDocument/2006/relationships" r:embed="rId3"/>
        <a:stretch>
          <a:fillRect/>
        </a:stretch>
      </xdr:blipFill>
      <xdr:spPr>
        <a:xfrm>
          <a:off x="939800" y="1689100"/>
          <a:ext cx="1079086" cy="1060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400-000002000000}"/>
            </a:ext>
          </a:extLst>
        </xdr:cNvPr>
        <xdr:cNvSpPr/>
      </xdr:nvSpPr>
      <xdr:spPr bwMode="ltGray">
        <a:xfrm>
          <a:off x="6538233" y="3726997"/>
          <a:ext cx="313765" cy="216353"/>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2"/>
  <sheetViews>
    <sheetView showGridLines="0" tabSelected="1" zoomScaleNormal="100" workbookViewId="0">
      <selection activeCell="B3" sqref="B3:AD6"/>
    </sheetView>
  </sheetViews>
  <sheetFormatPr defaultColWidth="9.1796875" defaultRowHeight="14.5" x14ac:dyDescent="0.35"/>
  <cols>
    <col min="1" max="1" width="13.453125" customWidth="1"/>
    <col min="2" max="2" width="46.54296875" bestFit="1" customWidth="1"/>
    <col min="3" max="3" width="12.26953125" style="88" customWidth="1"/>
    <col min="4" max="4" width="38" bestFit="1" customWidth="1"/>
    <col min="5" max="5" width="11.54296875" style="98" bestFit="1" customWidth="1"/>
    <col min="6" max="6" width="14" bestFit="1" customWidth="1"/>
    <col min="7" max="7" width="2.453125" customWidth="1"/>
    <col min="9" max="9" width="10.54296875" customWidth="1"/>
    <col min="11" max="11" width="10" customWidth="1"/>
    <col min="12" max="12" width="32" bestFit="1" customWidth="1"/>
    <col min="14" max="14" width="26.26953125" bestFit="1" customWidth="1"/>
    <col min="15" max="15" width="16.26953125" customWidth="1"/>
    <col min="16" max="16" width="11.7265625" style="88" bestFit="1" customWidth="1"/>
    <col min="17" max="17" width="20.26953125" bestFit="1" customWidth="1"/>
    <col min="18" max="18" width="5" customWidth="1"/>
    <col min="19" max="19" width="10.453125" bestFit="1" customWidth="1"/>
    <col min="20" max="20" width="18.81640625" customWidth="1"/>
    <col min="21" max="21" width="14" bestFit="1" customWidth="1"/>
    <col min="22" max="22" width="11.453125" bestFit="1" customWidth="1"/>
    <col min="23" max="23" width="15.7265625" bestFit="1" customWidth="1"/>
    <col min="24" max="24" width="2.26953125" customWidth="1"/>
    <col min="25" max="27" width="15.7265625" customWidth="1"/>
    <col min="28" max="28" width="2" customWidth="1"/>
    <col min="35" max="35" width="13.453125" customWidth="1"/>
  </cols>
  <sheetData>
    <row r="1" spans="1:35" s="147" customFormat="1" ht="118" customHeight="1" thickBot="1" x14ac:dyDescent="0.35">
      <c r="A1" s="153"/>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5"/>
    </row>
    <row r="2" spans="1:35" ht="15" thickTop="1" x14ac:dyDescent="0.35"/>
    <row r="3" spans="1:35" ht="28" customHeight="1" x14ac:dyDescent="0.35">
      <c r="B3" s="151" t="s">
        <v>383</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49" t="s">
        <v>378</v>
      </c>
      <c r="AF3" s="149"/>
      <c r="AG3" s="149"/>
      <c r="AH3" s="156" t="s">
        <v>384</v>
      </c>
      <c r="AI3" s="156"/>
    </row>
    <row r="4" spans="1:35" ht="23.15" customHeight="1" x14ac:dyDescent="0.35">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49" t="s">
        <v>379</v>
      </c>
      <c r="AF4" s="149"/>
      <c r="AG4" s="149"/>
      <c r="AH4" s="157">
        <v>46020</v>
      </c>
      <c r="AI4" s="156"/>
    </row>
    <row r="5" spans="1:35" ht="24" customHeight="1" x14ac:dyDescent="0.35">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49" t="s">
        <v>380</v>
      </c>
      <c r="AF5" s="149"/>
      <c r="AG5" s="149"/>
      <c r="AH5" s="156" t="s">
        <v>385</v>
      </c>
      <c r="AI5" s="156"/>
    </row>
    <row r="6" spans="1:35" ht="24" customHeight="1" x14ac:dyDescent="0.35">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49" t="s">
        <v>381</v>
      </c>
      <c r="AF6" s="149"/>
      <c r="AG6" s="149"/>
      <c r="AH6" s="150" t="s">
        <v>382</v>
      </c>
      <c r="AI6" s="150"/>
    </row>
    <row r="7" spans="1:35" ht="4.9000000000000004" customHeight="1" thickBot="1" x14ac:dyDescent="0.4"/>
    <row r="8" spans="1:35" ht="38.5" customHeight="1" x14ac:dyDescent="0.35">
      <c r="A8" s="66" t="s">
        <v>122</v>
      </c>
      <c r="B8" s="67"/>
      <c r="C8" s="89"/>
      <c r="D8" s="67"/>
      <c r="E8" s="99"/>
      <c r="F8" s="67"/>
      <c r="G8" s="67"/>
      <c r="H8" s="67"/>
      <c r="I8" s="67"/>
      <c r="J8" s="67"/>
      <c r="K8" s="67"/>
      <c r="L8" s="67"/>
      <c r="M8" s="67"/>
      <c r="N8" s="67"/>
      <c r="O8" s="67"/>
      <c r="P8" s="89"/>
      <c r="Q8" s="67"/>
      <c r="R8" s="67"/>
      <c r="S8" s="67"/>
      <c r="T8" s="67"/>
      <c r="U8" s="67"/>
      <c r="V8" s="67"/>
      <c r="W8" s="67"/>
      <c r="X8" s="67"/>
      <c r="Y8" s="67"/>
      <c r="Z8" s="67"/>
      <c r="AA8" s="67"/>
      <c r="AB8" s="67"/>
      <c r="AC8" s="67"/>
      <c r="AD8" s="67"/>
      <c r="AE8" s="67"/>
      <c r="AF8" s="67"/>
      <c r="AG8" s="67"/>
      <c r="AH8" s="67"/>
      <c r="AI8" s="68"/>
    </row>
    <row r="9" spans="1:35" ht="33.75" customHeight="1" x14ac:dyDescent="0.35">
      <c r="A9" s="182" t="s">
        <v>49</v>
      </c>
      <c r="B9" s="181"/>
      <c r="C9" s="103" t="s">
        <v>154</v>
      </c>
      <c r="D9" s="11"/>
      <c r="E9" s="100"/>
      <c r="F9" s="11"/>
      <c r="G9" s="4"/>
      <c r="H9" s="24"/>
      <c r="I9" s="29"/>
      <c r="J9" s="29"/>
      <c r="K9" s="29"/>
      <c r="L9" s="29"/>
      <c r="M9" s="29"/>
      <c r="N9" s="29"/>
      <c r="O9" s="29"/>
      <c r="P9" s="107"/>
      <c r="Q9" s="29"/>
      <c r="R9" s="29"/>
      <c r="S9" s="29"/>
      <c r="T9" s="29"/>
      <c r="U9" s="29"/>
      <c r="V9" s="29"/>
      <c r="W9" s="29"/>
      <c r="X9" s="29"/>
      <c r="Y9" s="29"/>
      <c r="Z9" s="29"/>
      <c r="AA9" s="29"/>
      <c r="AB9" s="29"/>
      <c r="AC9" s="29"/>
      <c r="AD9" s="29"/>
      <c r="AE9" s="29"/>
      <c r="AF9" s="29"/>
      <c r="AG9" s="29"/>
      <c r="AH9" s="29"/>
      <c r="AI9" s="69"/>
    </row>
    <row r="10" spans="1:35" ht="32.25" customHeight="1" x14ac:dyDescent="0.6">
      <c r="A10" s="182" t="s">
        <v>52</v>
      </c>
      <c r="B10" s="181"/>
      <c r="C10" s="179" t="s">
        <v>376</v>
      </c>
      <c r="D10" s="180"/>
      <c r="E10" s="180"/>
      <c r="F10" s="181"/>
      <c r="G10" s="4"/>
      <c r="H10" s="26"/>
      <c r="I10" s="64" t="s">
        <v>123</v>
      </c>
      <c r="J10" s="25"/>
      <c r="K10" s="25"/>
      <c r="L10" s="25"/>
      <c r="M10" s="25"/>
      <c r="N10" s="25"/>
      <c r="O10" s="25"/>
      <c r="P10" s="108"/>
      <c r="Q10" s="25"/>
      <c r="R10" s="25"/>
      <c r="S10" s="25"/>
      <c r="T10" s="25"/>
      <c r="U10" s="25"/>
      <c r="V10" s="25"/>
      <c r="W10" s="25"/>
      <c r="X10" s="25"/>
      <c r="Y10" s="25"/>
      <c r="Z10" s="25"/>
      <c r="AA10" s="25"/>
      <c r="AB10" s="25"/>
      <c r="AC10" s="25"/>
      <c r="AD10" s="25"/>
      <c r="AE10" s="25"/>
      <c r="AF10" s="25"/>
      <c r="AG10" s="25"/>
      <c r="AH10" s="25"/>
      <c r="AI10" s="70"/>
    </row>
    <row r="11" spans="1:35" ht="24.75" customHeight="1" x14ac:dyDescent="0.35">
      <c r="A11" s="182" t="s">
        <v>50</v>
      </c>
      <c r="B11" s="181"/>
      <c r="C11" s="65" t="s">
        <v>153</v>
      </c>
      <c r="D11" s="11" t="s">
        <v>51</v>
      </c>
      <c r="E11" s="183" t="s">
        <v>377</v>
      </c>
      <c r="F11" s="184"/>
      <c r="G11" s="4"/>
      <c r="H11" s="27"/>
      <c r="I11" s="28"/>
      <c r="J11" s="28"/>
      <c r="K11" s="28"/>
      <c r="L11" s="28"/>
      <c r="M11" s="28"/>
      <c r="N11" s="28"/>
      <c r="O11" s="28"/>
      <c r="P11" s="109"/>
      <c r="Q11" s="28"/>
      <c r="R11" s="28"/>
      <c r="S11" s="28"/>
      <c r="T11" s="28"/>
      <c r="U11" s="28"/>
      <c r="V11" s="28"/>
      <c r="W11" s="28"/>
      <c r="X11" s="28"/>
      <c r="Y11" s="28"/>
      <c r="Z11" s="28"/>
      <c r="AA11" s="28"/>
      <c r="AB11" s="28"/>
      <c r="AC11" s="28"/>
      <c r="AD11" s="28"/>
      <c r="AE11" s="28"/>
      <c r="AF11" s="28"/>
      <c r="AG11" s="28"/>
      <c r="AH11" s="28"/>
      <c r="AI11" s="71"/>
    </row>
    <row r="12" spans="1:35" ht="29.5" customHeight="1" thickBot="1" x14ac:dyDescent="0.4">
      <c r="A12" s="198" t="s">
        <v>22</v>
      </c>
      <c r="B12" s="199"/>
      <c r="C12" s="199"/>
      <c r="D12" s="199"/>
      <c r="E12" s="199"/>
      <c r="F12" s="199"/>
      <c r="G12" s="4"/>
      <c r="H12" s="189" t="s">
        <v>25</v>
      </c>
      <c r="I12" s="190"/>
      <c r="J12" s="190"/>
      <c r="K12" s="190"/>
      <c r="L12" s="190"/>
      <c r="M12" s="190"/>
      <c r="N12" s="190"/>
      <c r="O12" s="190"/>
      <c r="P12" s="190"/>
      <c r="Q12" s="191"/>
      <c r="R12" s="4"/>
      <c r="S12" s="185" t="s">
        <v>30</v>
      </c>
      <c r="T12" s="186"/>
      <c r="U12" s="186"/>
      <c r="V12" s="187"/>
      <c r="W12" s="188"/>
      <c r="X12" s="4"/>
      <c r="Y12" s="192" t="s">
        <v>43</v>
      </c>
      <c r="Z12" s="193"/>
      <c r="AA12" s="194"/>
      <c r="AB12" s="10"/>
      <c r="AC12" s="195" t="s">
        <v>35</v>
      </c>
      <c r="AD12" s="196"/>
      <c r="AE12" s="196"/>
      <c r="AF12" s="196"/>
      <c r="AG12" s="196"/>
      <c r="AH12" s="196"/>
      <c r="AI12" s="197"/>
    </row>
    <row r="13" spans="1:35" ht="139.5" customHeight="1" x14ac:dyDescent="0.35">
      <c r="A13" s="6" t="s">
        <v>23</v>
      </c>
      <c r="B13" s="7" t="s">
        <v>24</v>
      </c>
      <c r="C13" s="7" t="s">
        <v>17</v>
      </c>
      <c r="D13" s="7" t="s">
        <v>47</v>
      </c>
      <c r="E13" s="20" t="s">
        <v>48</v>
      </c>
      <c r="F13" s="20" t="s">
        <v>54</v>
      </c>
      <c r="G13" s="3"/>
      <c r="H13" s="16" t="s">
        <v>16</v>
      </c>
      <c r="I13" s="17" t="s">
        <v>15</v>
      </c>
      <c r="J13" s="12" t="s">
        <v>18</v>
      </c>
      <c r="K13" s="12" t="s">
        <v>19</v>
      </c>
      <c r="L13" s="12" t="s">
        <v>20</v>
      </c>
      <c r="M13" s="17" t="s">
        <v>21</v>
      </c>
      <c r="N13" s="12" t="s">
        <v>26</v>
      </c>
      <c r="O13" s="17" t="s">
        <v>27</v>
      </c>
      <c r="P13" s="12" t="s">
        <v>28</v>
      </c>
      <c r="Q13" s="12" t="s">
        <v>29</v>
      </c>
      <c r="R13" s="3"/>
      <c r="S13" s="18" t="s">
        <v>31</v>
      </c>
      <c r="T13" s="13" t="s">
        <v>32</v>
      </c>
      <c r="U13" s="13" t="s">
        <v>33</v>
      </c>
      <c r="V13" s="13" t="s">
        <v>91</v>
      </c>
      <c r="W13" s="13" t="s">
        <v>34</v>
      </c>
      <c r="X13" s="4"/>
      <c r="Y13" s="19" t="s">
        <v>44</v>
      </c>
      <c r="Z13" s="14" t="s">
        <v>45</v>
      </c>
      <c r="AA13" s="15" t="s">
        <v>46</v>
      </c>
      <c r="AB13" s="5"/>
      <c r="AC13" s="8" t="s">
        <v>36</v>
      </c>
      <c r="AD13" s="8" t="s">
        <v>37</v>
      </c>
      <c r="AE13" s="8" t="s">
        <v>38</v>
      </c>
      <c r="AF13" s="8" t="s">
        <v>39</v>
      </c>
      <c r="AG13" s="8" t="s">
        <v>40</v>
      </c>
      <c r="AH13" s="8" t="s">
        <v>41</v>
      </c>
      <c r="AI13" s="72" t="s">
        <v>42</v>
      </c>
    </row>
    <row r="14" spans="1:35" ht="15.5" x14ac:dyDescent="0.35">
      <c r="A14" s="101">
        <v>2</v>
      </c>
      <c r="B14" s="102" t="s">
        <v>193</v>
      </c>
      <c r="C14" s="90"/>
      <c r="D14" s="22"/>
      <c r="E14" s="96"/>
      <c r="F14" s="96"/>
      <c r="G14" s="21"/>
      <c r="H14" s="105"/>
      <c r="I14" s="105"/>
      <c r="J14" s="126"/>
      <c r="K14" s="126"/>
      <c r="L14" s="133"/>
      <c r="M14" s="142"/>
      <c r="N14" s="143"/>
      <c r="O14" s="143"/>
      <c r="P14" s="134"/>
      <c r="Q14" s="131"/>
      <c r="R14" s="9"/>
      <c r="S14" s="138"/>
      <c r="T14" s="139"/>
      <c r="U14" s="139"/>
      <c r="V14" s="139"/>
      <c r="W14" s="139"/>
      <c r="X14" s="135"/>
      <c r="Y14" s="138"/>
      <c r="Z14" s="139"/>
      <c r="AA14" s="139"/>
      <c r="AB14" s="136"/>
      <c r="AC14" s="139"/>
      <c r="AD14" s="139"/>
      <c r="AE14" s="139"/>
      <c r="AF14" s="139"/>
      <c r="AG14" s="139"/>
      <c r="AH14" s="139"/>
      <c r="AI14" s="141"/>
    </row>
    <row r="15" spans="1:35" ht="15.5" x14ac:dyDescent="0.35">
      <c r="A15" s="120">
        <v>2.1</v>
      </c>
      <c r="B15" s="122" t="s">
        <v>201</v>
      </c>
      <c r="C15" s="90"/>
      <c r="D15" s="22"/>
      <c r="E15" s="96"/>
      <c r="F15" s="96"/>
      <c r="G15" s="21"/>
      <c r="H15" s="105"/>
      <c r="I15" s="105"/>
      <c r="J15" s="126"/>
      <c r="K15" s="126"/>
      <c r="L15" s="133"/>
      <c r="M15" s="142"/>
      <c r="N15" s="143"/>
      <c r="O15" s="143"/>
      <c r="P15" s="134"/>
      <c r="Q15" s="131"/>
      <c r="R15" s="9"/>
      <c r="S15" s="138"/>
      <c r="T15" s="139"/>
      <c r="U15" s="139"/>
      <c r="V15" s="139"/>
      <c r="W15" s="139"/>
      <c r="X15" s="135"/>
      <c r="Y15" s="133"/>
      <c r="Z15" s="140"/>
      <c r="AA15" s="140"/>
      <c r="AB15" s="136"/>
      <c r="AC15" s="139"/>
      <c r="AD15" s="139"/>
      <c r="AE15" s="139"/>
      <c r="AF15" s="139"/>
      <c r="AG15" s="139"/>
      <c r="AH15" s="139"/>
      <c r="AI15" s="141"/>
    </row>
    <row r="16" spans="1:35" ht="57.5" x14ac:dyDescent="0.35">
      <c r="A16" s="202" t="s">
        <v>203</v>
      </c>
      <c r="B16" s="169" t="s">
        <v>202</v>
      </c>
      <c r="C16" s="91" t="s">
        <v>204</v>
      </c>
      <c r="D16" s="93" t="s">
        <v>205</v>
      </c>
      <c r="E16" s="96" t="s">
        <v>155</v>
      </c>
      <c r="F16" s="96" t="s">
        <v>156</v>
      </c>
      <c r="G16" s="21"/>
      <c r="H16" s="104">
        <v>3</v>
      </c>
      <c r="I16" s="104">
        <v>1</v>
      </c>
      <c r="J16" s="106" t="s">
        <v>326</v>
      </c>
      <c r="K16" s="106" t="s">
        <v>195</v>
      </c>
      <c r="L16" s="114" t="s">
        <v>335</v>
      </c>
      <c r="M16" s="110" t="s">
        <v>196</v>
      </c>
      <c r="N16" s="111">
        <f t="shared" ref="N16:N29" si="0">IF(M16="Yeterli",0.1,IF(M16="Zayıf",0.8, IF(M16="Kısmen Yeterli", 0.4, IF(M16="Yeterli Değil",1))))</f>
        <v>0.1</v>
      </c>
      <c r="O16" s="111" t="s">
        <v>197</v>
      </c>
      <c r="P16" s="129">
        <f t="shared" ref="P16:P29" si="1">J16*N16</f>
        <v>0.30000000000000004</v>
      </c>
      <c r="Q16" s="112" t="str">
        <f t="shared" ref="Q16:Q29" si="2">IF(P16&lt;3,"ÇOK DÜŞÜK",IF(P16&lt;6,"DÜŞÜK",IF(P16&lt;12,"ORTA",IF(P16&lt;20," YÜKSEK",IF(P16&lt;26,"ÇOK YÜKSEK")))))</f>
        <v>ÇOK DÜŞÜK</v>
      </c>
      <c r="R16" s="9"/>
      <c r="S16" s="113" t="s">
        <v>200</v>
      </c>
      <c r="T16" s="128" t="s">
        <v>332</v>
      </c>
      <c r="U16" s="115" t="s">
        <v>333</v>
      </c>
      <c r="V16" s="116">
        <v>45901</v>
      </c>
      <c r="W16" s="116">
        <v>46022</v>
      </c>
      <c r="X16" s="135"/>
      <c r="Y16" s="113" t="s">
        <v>331</v>
      </c>
      <c r="Z16" s="128"/>
      <c r="AA16" s="128"/>
      <c r="AB16" s="136"/>
      <c r="AC16" s="117" t="s">
        <v>199</v>
      </c>
      <c r="AD16" s="117" t="s">
        <v>199</v>
      </c>
      <c r="AE16" s="117" t="s">
        <v>199</v>
      </c>
      <c r="AF16" s="23"/>
      <c r="AG16" s="117">
        <v>3</v>
      </c>
      <c r="AH16" s="117">
        <v>0.3</v>
      </c>
      <c r="AI16" s="137"/>
    </row>
    <row r="17" spans="1:35" ht="46" x14ac:dyDescent="0.35">
      <c r="A17" s="204"/>
      <c r="B17" s="170"/>
      <c r="C17" s="91" t="s">
        <v>206</v>
      </c>
      <c r="D17" s="93" t="s">
        <v>207</v>
      </c>
      <c r="E17" s="96" t="s">
        <v>155</v>
      </c>
      <c r="F17" s="96" t="s">
        <v>156</v>
      </c>
      <c r="G17" s="21"/>
      <c r="H17" s="105">
        <v>3</v>
      </c>
      <c r="I17" s="105">
        <v>2</v>
      </c>
      <c r="J17" s="126" t="s">
        <v>325</v>
      </c>
      <c r="K17" s="106" t="s">
        <v>323</v>
      </c>
      <c r="L17" s="114" t="s">
        <v>336</v>
      </c>
      <c r="M17" s="110" t="s">
        <v>196</v>
      </c>
      <c r="N17" s="111">
        <f t="shared" si="0"/>
        <v>0.1</v>
      </c>
      <c r="O17" s="111" t="s">
        <v>197</v>
      </c>
      <c r="P17" s="129">
        <f t="shared" si="1"/>
        <v>0.60000000000000009</v>
      </c>
      <c r="Q17" s="131" t="str">
        <f t="shared" si="2"/>
        <v>ÇOK DÜŞÜK</v>
      </c>
      <c r="R17" s="9"/>
      <c r="S17" s="113" t="s">
        <v>200</v>
      </c>
      <c r="T17" s="128" t="s">
        <v>332</v>
      </c>
      <c r="U17" s="115" t="s">
        <v>337</v>
      </c>
      <c r="V17" s="116">
        <v>45901</v>
      </c>
      <c r="W17" s="116">
        <v>46022</v>
      </c>
      <c r="X17" s="135"/>
      <c r="Y17" s="113" t="s">
        <v>331</v>
      </c>
      <c r="Z17" s="128"/>
      <c r="AA17" s="128"/>
      <c r="AB17" s="136"/>
      <c r="AC17" s="117" t="s">
        <v>199</v>
      </c>
      <c r="AD17" s="117" t="s">
        <v>199</v>
      </c>
      <c r="AE17" s="117" t="s">
        <v>199</v>
      </c>
      <c r="AF17" s="23"/>
      <c r="AG17" s="117">
        <v>6</v>
      </c>
      <c r="AH17" s="117">
        <v>0.6</v>
      </c>
      <c r="AI17" s="137"/>
    </row>
    <row r="18" spans="1:35" ht="69" x14ac:dyDescent="0.35">
      <c r="A18" s="203"/>
      <c r="B18" s="171"/>
      <c r="C18" s="91" t="s">
        <v>208</v>
      </c>
      <c r="D18" s="93" t="s">
        <v>209</v>
      </c>
      <c r="E18" s="96" t="s">
        <v>155</v>
      </c>
      <c r="F18" s="96" t="s">
        <v>156</v>
      </c>
      <c r="G18" s="21"/>
      <c r="H18" s="104">
        <v>3</v>
      </c>
      <c r="I18" s="104">
        <v>2</v>
      </c>
      <c r="J18" s="106" t="s">
        <v>325</v>
      </c>
      <c r="K18" s="106" t="s">
        <v>323</v>
      </c>
      <c r="L18" s="114" t="s">
        <v>336</v>
      </c>
      <c r="M18" s="110" t="s">
        <v>196</v>
      </c>
      <c r="N18" s="111">
        <f t="shared" si="0"/>
        <v>0.1</v>
      </c>
      <c r="O18" s="111" t="s">
        <v>197</v>
      </c>
      <c r="P18" s="129">
        <f t="shared" si="1"/>
        <v>0.60000000000000009</v>
      </c>
      <c r="Q18" s="112" t="str">
        <f t="shared" si="2"/>
        <v>ÇOK DÜŞÜK</v>
      </c>
      <c r="R18" s="9"/>
      <c r="S18" s="113" t="s">
        <v>200</v>
      </c>
      <c r="T18" s="128" t="s">
        <v>332</v>
      </c>
      <c r="U18" s="115" t="s">
        <v>337</v>
      </c>
      <c r="V18" s="116">
        <v>45901</v>
      </c>
      <c r="W18" s="116">
        <v>46022</v>
      </c>
      <c r="X18" s="135"/>
      <c r="Y18" s="113" t="s">
        <v>331</v>
      </c>
      <c r="Z18" s="128"/>
      <c r="AA18" s="128"/>
      <c r="AB18" s="136"/>
      <c r="AC18" s="117" t="s">
        <v>199</v>
      </c>
      <c r="AD18" s="117" t="s">
        <v>199</v>
      </c>
      <c r="AE18" s="117" t="s">
        <v>199</v>
      </c>
      <c r="AF18" s="23"/>
      <c r="AG18" s="117">
        <v>6</v>
      </c>
      <c r="AH18" s="117">
        <v>0.6</v>
      </c>
      <c r="AI18" s="137"/>
    </row>
    <row r="19" spans="1:35" ht="26" x14ac:dyDescent="0.35">
      <c r="A19" s="120">
        <v>2.2000000000000002</v>
      </c>
      <c r="B19" s="123" t="s">
        <v>218</v>
      </c>
      <c r="C19" s="90"/>
      <c r="D19" s="22"/>
      <c r="E19" s="96"/>
      <c r="F19" s="96"/>
      <c r="G19" s="21"/>
      <c r="H19" s="105"/>
      <c r="I19" s="105"/>
      <c r="J19" s="126"/>
      <c r="K19" s="126"/>
      <c r="L19" s="133"/>
      <c r="M19" s="142"/>
      <c r="N19" s="143"/>
      <c r="O19" s="143"/>
      <c r="P19" s="134"/>
      <c r="Q19" s="131"/>
      <c r="R19" s="9"/>
      <c r="S19" s="138"/>
      <c r="T19" s="139"/>
      <c r="U19" s="139"/>
      <c r="V19" s="139"/>
      <c r="W19" s="139"/>
      <c r="X19" s="135"/>
      <c r="Y19" s="133"/>
      <c r="Z19" s="140"/>
      <c r="AA19" s="140"/>
      <c r="AB19" s="136"/>
      <c r="AC19" s="139"/>
      <c r="AD19" s="139"/>
      <c r="AE19" s="139"/>
      <c r="AF19" s="139"/>
      <c r="AG19" s="139"/>
      <c r="AH19" s="139"/>
      <c r="AI19" s="141"/>
    </row>
    <row r="20" spans="1:35" ht="57.5" x14ac:dyDescent="0.35">
      <c r="A20" s="202" t="s">
        <v>214</v>
      </c>
      <c r="B20" s="169" t="s">
        <v>210</v>
      </c>
      <c r="C20" s="91" t="s">
        <v>215</v>
      </c>
      <c r="D20" s="93" t="s">
        <v>211</v>
      </c>
      <c r="E20" s="96" t="s">
        <v>155</v>
      </c>
      <c r="F20" s="96" t="s">
        <v>156</v>
      </c>
      <c r="G20" s="21"/>
      <c r="H20" s="105">
        <v>4</v>
      </c>
      <c r="I20" s="105">
        <v>1</v>
      </c>
      <c r="J20" s="126" t="s">
        <v>321</v>
      </c>
      <c r="K20" s="106" t="s">
        <v>195</v>
      </c>
      <c r="L20" s="114" t="s">
        <v>338</v>
      </c>
      <c r="M20" s="110" t="s">
        <v>196</v>
      </c>
      <c r="N20" s="111">
        <f t="shared" si="0"/>
        <v>0.1</v>
      </c>
      <c r="O20" s="111" t="s">
        <v>197</v>
      </c>
      <c r="P20" s="129">
        <f t="shared" si="1"/>
        <v>0.4</v>
      </c>
      <c r="Q20" s="131" t="str">
        <f t="shared" si="2"/>
        <v>ÇOK DÜŞÜK</v>
      </c>
      <c r="R20" s="9"/>
      <c r="S20" s="113" t="s">
        <v>200</v>
      </c>
      <c r="T20" s="128" t="s">
        <v>332</v>
      </c>
      <c r="U20" s="115" t="s">
        <v>337</v>
      </c>
      <c r="V20" s="116">
        <v>45658</v>
      </c>
      <c r="W20" s="116">
        <v>46022</v>
      </c>
      <c r="X20" s="135"/>
      <c r="Y20" s="113" t="s">
        <v>331</v>
      </c>
      <c r="Z20" s="144"/>
      <c r="AA20" s="144"/>
      <c r="AB20" s="136"/>
      <c r="AC20" s="117" t="s">
        <v>199</v>
      </c>
      <c r="AD20" s="117" t="s">
        <v>199</v>
      </c>
      <c r="AE20" s="117" t="s">
        <v>199</v>
      </c>
      <c r="AF20" s="23"/>
      <c r="AG20" s="117">
        <v>4</v>
      </c>
      <c r="AH20" s="117">
        <v>0.4</v>
      </c>
      <c r="AI20" s="137"/>
    </row>
    <row r="21" spans="1:35" ht="57.5" x14ac:dyDescent="0.35">
      <c r="A21" s="204"/>
      <c r="B21" s="170"/>
      <c r="C21" s="91" t="s">
        <v>216</v>
      </c>
      <c r="D21" s="93" t="s">
        <v>212</v>
      </c>
      <c r="E21" s="96" t="s">
        <v>155</v>
      </c>
      <c r="F21" s="96" t="s">
        <v>156</v>
      </c>
      <c r="G21" s="21"/>
      <c r="H21" s="104">
        <v>2</v>
      </c>
      <c r="I21" s="104">
        <v>3</v>
      </c>
      <c r="J21" s="106" t="s">
        <v>325</v>
      </c>
      <c r="K21" s="106" t="s">
        <v>323</v>
      </c>
      <c r="L21" s="114" t="s">
        <v>339</v>
      </c>
      <c r="M21" s="110" t="s">
        <v>330</v>
      </c>
      <c r="N21" s="111">
        <f t="shared" si="0"/>
        <v>0.4</v>
      </c>
      <c r="O21" s="111" t="s">
        <v>197</v>
      </c>
      <c r="P21" s="129">
        <f t="shared" si="1"/>
        <v>2.4000000000000004</v>
      </c>
      <c r="Q21" s="112" t="str">
        <f t="shared" si="2"/>
        <v>ÇOK DÜŞÜK</v>
      </c>
      <c r="R21" s="9"/>
      <c r="S21" s="113" t="s">
        <v>200</v>
      </c>
      <c r="T21" s="115" t="s">
        <v>334</v>
      </c>
      <c r="U21" s="115" t="s">
        <v>343</v>
      </c>
      <c r="V21" s="116">
        <v>45658</v>
      </c>
      <c r="W21" s="116">
        <v>46022</v>
      </c>
      <c r="X21" s="135"/>
      <c r="Y21" s="113" t="s">
        <v>198</v>
      </c>
      <c r="Z21" s="128"/>
      <c r="AA21" s="128"/>
      <c r="AB21" s="136"/>
      <c r="AC21" s="117" t="s">
        <v>199</v>
      </c>
      <c r="AD21" s="117" t="s">
        <v>199</v>
      </c>
      <c r="AE21" s="117" t="s">
        <v>199</v>
      </c>
      <c r="AF21" s="23"/>
      <c r="AG21" s="117">
        <v>6</v>
      </c>
      <c r="AH21" s="117">
        <v>2.4</v>
      </c>
      <c r="AI21" s="137"/>
    </row>
    <row r="22" spans="1:35" ht="46" x14ac:dyDescent="0.35">
      <c r="A22" s="203"/>
      <c r="B22" s="171"/>
      <c r="C22" s="91" t="s">
        <v>217</v>
      </c>
      <c r="D22" s="93" t="s">
        <v>213</v>
      </c>
      <c r="E22" s="96" t="s">
        <v>155</v>
      </c>
      <c r="F22" s="96" t="s">
        <v>156</v>
      </c>
      <c r="G22" s="21"/>
      <c r="H22" s="105">
        <v>3</v>
      </c>
      <c r="I22" s="105">
        <v>2</v>
      </c>
      <c r="J22" s="126" t="s">
        <v>325</v>
      </c>
      <c r="K22" s="106" t="s">
        <v>323</v>
      </c>
      <c r="L22" s="132" t="s">
        <v>340</v>
      </c>
      <c r="M22" s="110" t="s">
        <v>330</v>
      </c>
      <c r="N22" s="111">
        <f t="shared" si="0"/>
        <v>0.4</v>
      </c>
      <c r="O22" s="111" t="s">
        <v>197</v>
      </c>
      <c r="P22" s="129">
        <f t="shared" si="1"/>
        <v>2.4000000000000004</v>
      </c>
      <c r="Q22" s="131" t="str">
        <f t="shared" si="2"/>
        <v>ÇOK DÜŞÜK</v>
      </c>
      <c r="R22" s="9"/>
      <c r="S22" s="113" t="s">
        <v>200</v>
      </c>
      <c r="T22" s="115" t="s">
        <v>341</v>
      </c>
      <c r="U22" s="115" t="s">
        <v>343</v>
      </c>
      <c r="V22" s="116">
        <v>45658</v>
      </c>
      <c r="W22" s="116">
        <v>46022</v>
      </c>
      <c r="X22" s="135"/>
      <c r="Y22" s="113" t="s">
        <v>198</v>
      </c>
      <c r="Z22" s="144"/>
      <c r="AA22" s="144"/>
      <c r="AB22" s="136"/>
      <c r="AC22" s="117" t="s">
        <v>199</v>
      </c>
      <c r="AD22" s="117" t="s">
        <v>199</v>
      </c>
      <c r="AE22" s="117" t="s">
        <v>199</v>
      </c>
      <c r="AF22" s="23"/>
      <c r="AG22" s="117">
        <v>6</v>
      </c>
      <c r="AH22" s="117">
        <v>2.4</v>
      </c>
      <c r="AI22" s="137"/>
    </row>
    <row r="23" spans="1:35" ht="46" x14ac:dyDescent="0.35">
      <c r="A23" s="202" t="s">
        <v>219</v>
      </c>
      <c r="B23" s="200" t="s">
        <v>220</v>
      </c>
      <c r="C23" s="91" t="s">
        <v>225</v>
      </c>
      <c r="D23" s="93" t="s">
        <v>221</v>
      </c>
      <c r="E23" s="96" t="s">
        <v>155</v>
      </c>
      <c r="F23" s="96" t="s">
        <v>156</v>
      </c>
      <c r="G23" s="21"/>
      <c r="H23" s="104">
        <v>3</v>
      </c>
      <c r="I23" s="104">
        <v>2</v>
      </c>
      <c r="J23" s="106" t="s">
        <v>325</v>
      </c>
      <c r="K23" s="106" t="s">
        <v>323</v>
      </c>
      <c r="L23" s="114" t="s">
        <v>344</v>
      </c>
      <c r="M23" s="110" t="s">
        <v>196</v>
      </c>
      <c r="N23" s="111">
        <f t="shared" si="0"/>
        <v>0.1</v>
      </c>
      <c r="O23" s="111" t="s">
        <v>197</v>
      </c>
      <c r="P23" s="129">
        <f t="shared" si="1"/>
        <v>0.60000000000000009</v>
      </c>
      <c r="Q23" s="112" t="str">
        <f t="shared" si="2"/>
        <v>ÇOK DÜŞÜK</v>
      </c>
      <c r="R23" s="9"/>
      <c r="S23" s="113" t="s">
        <v>200</v>
      </c>
      <c r="T23" s="128" t="s">
        <v>332</v>
      </c>
      <c r="U23" s="115" t="s">
        <v>337</v>
      </c>
      <c r="V23" s="116">
        <v>45658</v>
      </c>
      <c r="W23" s="116">
        <v>46022</v>
      </c>
      <c r="X23" s="135"/>
      <c r="Y23" s="113" t="s">
        <v>331</v>
      </c>
      <c r="Z23" s="128"/>
      <c r="AA23" s="128"/>
      <c r="AB23" s="136"/>
      <c r="AC23" s="117" t="s">
        <v>199</v>
      </c>
      <c r="AD23" s="117" t="s">
        <v>199</v>
      </c>
      <c r="AE23" s="117" t="s">
        <v>199</v>
      </c>
      <c r="AF23" s="23"/>
      <c r="AG23" s="117">
        <v>6</v>
      </c>
      <c r="AH23" s="117">
        <v>0.6</v>
      </c>
      <c r="AI23" s="137"/>
    </row>
    <row r="24" spans="1:35" ht="34.5" x14ac:dyDescent="0.35">
      <c r="A24" s="204"/>
      <c r="B24" s="205"/>
      <c r="C24" s="91" t="s">
        <v>226</v>
      </c>
      <c r="D24" s="93" t="s">
        <v>222</v>
      </c>
      <c r="E24" s="96" t="s">
        <v>155</v>
      </c>
      <c r="F24" s="96" t="s">
        <v>156</v>
      </c>
      <c r="G24" s="21"/>
      <c r="H24" s="105">
        <v>2</v>
      </c>
      <c r="I24" s="105">
        <v>3</v>
      </c>
      <c r="J24" s="126" t="s">
        <v>325</v>
      </c>
      <c r="K24" s="106" t="s">
        <v>323</v>
      </c>
      <c r="L24" s="114" t="s">
        <v>345</v>
      </c>
      <c r="M24" s="110" t="s">
        <v>196</v>
      </c>
      <c r="N24" s="111">
        <f t="shared" si="0"/>
        <v>0.1</v>
      </c>
      <c r="O24" s="111" t="s">
        <v>197</v>
      </c>
      <c r="P24" s="129">
        <f t="shared" si="1"/>
        <v>0.60000000000000009</v>
      </c>
      <c r="Q24" s="131" t="str">
        <f t="shared" si="2"/>
        <v>ÇOK DÜŞÜK</v>
      </c>
      <c r="R24" s="9"/>
      <c r="S24" s="113" t="s">
        <v>200</v>
      </c>
      <c r="T24" s="128" t="s">
        <v>332</v>
      </c>
      <c r="U24" s="115" t="s">
        <v>337</v>
      </c>
      <c r="V24" s="116">
        <v>45658</v>
      </c>
      <c r="W24" s="116">
        <v>46022</v>
      </c>
      <c r="X24" s="135"/>
      <c r="Y24" s="113" t="s">
        <v>331</v>
      </c>
      <c r="Z24" s="144"/>
      <c r="AA24" s="144"/>
      <c r="AB24" s="136"/>
      <c r="AC24" s="117" t="s">
        <v>199</v>
      </c>
      <c r="AD24" s="117" t="s">
        <v>199</v>
      </c>
      <c r="AE24" s="117" t="s">
        <v>199</v>
      </c>
      <c r="AF24" s="23"/>
      <c r="AG24" s="117">
        <v>6</v>
      </c>
      <c r="AH24" s="117">
        <v>0.6</v>
      </c>
      <c r="AI24" s="137"/>
    </row>
    <row r="25" spans="1:35" ht="46" x14ac:dyDescent="0.35">
      <c r="A25" s="204"/>
      <c r="B25" s="205"/>
      <c r="C25" s="91" t="s">
        <v>227</v>
      </c>
      <c r="D25" s="93" t="s">
        <v>223</v>
      </c>
      <c r="E25" s="96" t="s">
        <v>155</v>
      </c>
      <c r="F25" s="96" t="s">
        <v>156</v>
      </c>
      <c r="G25" s="21"/>
      <c r="H25" s="104">
        <v>2</v>
      </c>
      <c r="I25" s="104">
        <v>3</v>
      </c>
      <c r="J25" s="106" t="s">
        <v>325</v>
      </c>
      <c r="K25" s="106" t="s">
        <v>323</v>
      </c>
      <c r="L25" s="114" t="s">
        <v>345</v>
      </c>
      <c r="M25" s="110" t="s">
        <v>196</v>
      </c>
      <c r="N25" s="111">
        <f t="shared" si="0"/>
        <v>0.1</v>
      </c>
      <c r="O25" s="111" t="s">
        <v>197</v>
      </c>
      <c r="P25" s="129">
        <f t="shared" si="1"/>
        <v>0.60000000000000009</v>
      </c>
      <c r="Q25" s="112" t="str">
        <f t="shared" si="2"/>
        <v>ÇOK DÜŞÜK</v>
      </c>
      <c r="R25" s="9"/>
      <c r="S25" s="113" t="s">
        <v>200</v>
      </c>
      <c r="T25" s="128" t="s">
        <v>332</v>
      </c>
      <c r="U25" s="115" t="s">
        <v>337</v>
      </c>
      <c r="V25" s="116">
        <v>45658</v>
      </c>
      <c r="W25" s="116">
        <v>46022</v>
      </c>
      <c r="X25" s="135"/>
      <c r="Y25" s="113" t="s">
        <v>331</v>
      </c>
      <c r="Z25" s="128"/>
      <c r="AA25" s="128"/>
      <c r="AB25" s="136"/>
      <c r="AC25" s="117" t="s">
        <v>199</v>
      </c>
      <c r="AD25" s="117" t="s">
        <v>199</v>
      </c>
      <c r="AE25" s="117" t="s">
        <v>199</v>
      </c>
      <c r="AF25" s="23"/>
      <c r="AG25" s="117">
        <v>6</v>
      </c>
      <c r="AH25" s="117">
        <v>0.6</v>
      </c>
      <c r="AI25" s="137"/>
    </row>
    <row r="26" spans="1:35" ht="46" x14ac:dyDescent="0.35">
      <c r="A26" s="203"/>
      <c r="B26" s="201"/>
      <c r="C26" s="91" t="s">
        <v>228</v>
      </c>
      <c r="D26" s="93" t="s">
        <v>224</v>
      </c>
      <c r="E26" s="96" t="s">
        <v>155</v>
      </c>
      <c r="F26" s="96" t="s">
        <v>156</v>
      </c>
      <c r="G26" s="21"/>
      <c r="H26" s="105">
        <v>2</v>
      </c>
      <c r="I26" s="105">
        <v>2</v>
      </c>
      <c r="J26" s="126" t="s">
        <v>321</v>
      </c>
      <c r="K26" s="106" t="s">
        <v>195</v>
      </c>
      <c r="L26" s="114" t="s">
        <v>346</v>
      </c>
      <c r="M26" s="110" t="s">
        <v>196</v>
      </c>
      <c r="N26" s="111">
        <f t="shared" si="0"/>
        <v>0.1</v>
      </c>
      <c r="O26" s="111" t="s">
        <v>197</v>
      </c>
      <c r="P26" s="129">
        <f t="shared" si="1"/>
        <v>0.4</v>
      </c>
      <c r="Q26" s="131" t="str">
        <f t="shared" si="2"/>
        <v>ÇOK DÜŞÜK</v>
      </c>
      <c r="R26" s="9"/>
      <c r="S26" s="113" t="s">
        <v>200</v>
      </c>
      <c r="T26" s="128" t="s">
        <v>332</v>
      </c>
      <c r="U26" s="115" t="s">
        <v>337</v>
      </c>
      <c r="V26" s="116">
        <v>45658</v>
      </c>
      <c r="W26" s="116">
        <v>46022</v>
      </c>
      <c r="X26" s="135"/>
      <c r="Y26" s="113" t="s">
        <v>331</v>
      </c>
      <c r="Z26" s="144"/>
      <c r="AA26" s="144"/>
      <c r="AB26" s="136"/>
      <c r="AC26" s="117" t="s">
        <v>199</v>
      </c>
      <c r="AD26" s="117" t="s">
        <v>199</v>
      </c>
      <c r="AE26" s="117" t="s">
        <v>199</v>
      </c>
      <c r="AF26" s="23"/>
      <c r="AG26" s="117">
        <v>4</v>
      </c>
      <c r="AH26" s="117">
        <v>0.4</v>
      </c>
      <c r="AI26" s="137"/>
    </row>
    <row r="27" spans="1:35" ht="46" x14ac:dyDescent="0.35">
      <c r="A27" s="202" t="s">
        <v>230</v>
      </c>
      <c r="B27" s="200" t="s">
        <v>229</v>
      </c>
      <c r="C27" s="91" t="s">
        <v>231</v>
      </c>
      <c r="D27" s="93" t="s">
        <v>233</v>
      </c>
      <c r="E27" s="96" t="s">
        <v>155</v>
      </c>
      <c r="F27" s="96" t="s">
        <v>156</v>
      </c>
      <c r="G27" s="21"/>
      <c r="H27" s="104">
        <v>4</v>
      </c>
      <c r="I27" s="104">
        <v>1</v>
      </c>
      <c r="J27" s="106" t="s">
        <v>321</v>
      </c>
      <c r="K27" s="106" t="s">
        <v>195</v>
      </c>
      <c r="L27" s="114" t="s">
        <v>347</v>
      </c>
      <c r="M27" s="110" t="s">
        <v>196</v>
      </c>
      <c r="N27" s="111">
        <f t="shared" si="0"/>
        <v>0.1</v>
      </c>
      <c r="O27" s="111" t="s">
        <v>197</v>
      </c>
      <c r="P27" s="129">
        <f t="shared" si="1"/>
        <v>0.4</v>
      </c>
      <c r="Q27" s="112" t="str">
        <f t="shared" si="2"/>
        <v>ÇOK DÜŞÜK</v>
      </c>
      <c r="R27" s="9"/>
      <c r="S27" s="113" t="s">
        <v>348</v>
      </c>
      <c r="T27" s="128" t="s">
        <v>332</v>
      </c>
      <c r="U27" s="115" t="s">
        <v>349</v>
      </c>
      <c r="V27" s="116">
        <v>45658</v>
      </c>
      <c r="W27" s="116">
        <v>46022</v>
      </c>
      <c r="X27" s="135"/>
      <c r="Y27" s="113" t="s">
        <v>331</v>
      </c>
      <c r="Z27" s="128"/>
      <c r="AA27" s="128"/>
      <c r="AB27" s="136"/>
      <c r="AC27" s="117" t="s">
        <v>199</v>
      </c>
      <c r="AD27" s="117" t="s">
        <v>199</v>
      </c>
      <c r="AE27" s="117" t="s">
        <v>199</v>
      </c>
      <c r="AF27" s="23"/>
      <c r="AG27" s="117">
        <v>4</v>
      </c>
      <c r="AH27" s="117">
        <v>0.4</v>
      </c>
      <c r="AI27" s="137"/>
    </row>
    <row r="28" spans="1:35" ht="69" x14ac:dyDescent="0.35">
      <c r="A28" s="203"/>
      <c r="B28" s="201"/>
      <c r="C28" s="91" t="s">
        <v>232</v>
      </c>
      <c r="D28" s="93" t="s">
        <v>238</v>
      </c>
      <c r="E28" s="96" t="s">
        <v>155</v>
      </c>
      <c r="F28" s="96" t="s">
        <v>156</v>
      </c>
      <c r="G28" s="21"/>
      <c r="H28" s="104">
        <v>3</v>
      </c>
      <c r="I28" s="104">
        <v>1</v>
      </c>
      <c r="J28" s="106" t="s">
        <v>326</v>
      </c>
      <c r="K28" s="106" t="s">
        <v>195</v>
      </c>
      <c r="L28" s="114" t="s">
        <v>350</v>
      </c>
      <c r="M28" s="110" t="s">
        <v>196</v>
      </c>
      <c r="N28" s="111">
        <f t="shared" si="0"/>
        <v>0.1</v>
      </c>
      <c r="O28" s="111" t="s">
        <v>197</v>
      </c>
      <c r="P28" s="129">
        <f t="shared" si="1"/>
        <v>0.30000000000000004</v>
      </c>
      <c r="Q28" s="112" t="str">
        <f t="shared" si="2"/>
        <v>ÇOK DÜŞÜK</v>
      </c>
      <c r="R28" s="9"/>
      <c r="S28" s="113" t="s">
        <v>200</v>
      </c>
      <c r="T28" s="128" t="s">
        <v>332</v>
      </c>
      <c r="U28" s="115" t="s">
        <v>351</v>
      </c>
      <c r="V28" s="116">
        <v>45658</v>
      </c>
      <c r="W28" s="116">
        <v>46022</v>
      </c>
      <c r="X28" s="135"/>
      <c r="Y28" s="113" t="s">
        <v>331</v>
      </c>
      <c r="Z28" s="128"/>
      <c r="AA28" s="128"/>
      <c r="AB28" s="136"/>
      <c r="AC28" s="117" t="s">
        <v>199</v>
      </c>
      <c r="AD28" s="117" t="s">
        <v>199</v>
      </c>
      <c r="AE28" s="117" t="s">
        <v>199</v>
      </c>
      <c r="AF28" s="23"/>
      <c r="AG28" s="117">
        <v>3</v>
      </c>
      <c r="AH28" s="117">
        <v>0.3</v>
      </c>
      <c r="AI28" s="137"/>
    </row>
    <row r="29" spans="1:35" ht="34.5" x14ac:dyDescent="0.35">
      <c r="A29" s="92" t="s">
        <v>236</v>
      </c>
      <c r="B29" s="97" t="s">
        <v>235</v>
      </c>
      <c r="C29" s="91" t="s">
        <v>237</v>
      </c>
      <c r="D29" s="93" t="s">
        <v>234</v>
      </c>
      <c r="E29" s="96" t="s">
        <v>155</v>
      </c>
      <c r="F29" s="96" t="s">
        <v>156</v>
      </c>
      <c r="G29" s="21"/>
      <c r="H29" s="104">
        <v>3</v>
      </c>
      <c r="I29" s="104">
        <v>3</v>
      </c>
      <c r="J29" s="106" t="s">
        <v>324</v>
      </c>
      <c r="K29" s="106" t="s">
        <v>323</v>
      </c>
      <c r="L29" s="114" t="s">
        <v>352</v>
      </c>
      <c r="M29" s="110" t="s">
        <v>196</v>
      </c>
      <c r="N29" s="111">
        <f t="shared" si="0"/>
        <v>0.1</v>
      </c>
      <c r="O29" s="111" t="s">
        <v>197</v>
      </c>
      <c r="P29" s="129">
        <f t="shared" si="1"/>
        <v>0.9</v>
      </c>
      <c r="Q29" s="112" t="str">
        <f t="shared" si="2"/>
        <v>ÇOK DÜŞÜK</v>
      </c>
      <c r="R29" s="9"/>
      <c r="S29" s="113" t="s">
        <v>200</v>
      </c>
      <c r="T29" s="128" t="s">
        <v>332</v>
      </c>
      <c r="U29" s="115" t="s">
        <v>351</v>
      </c>
      <c r="V29" s="116">
        <v>45658</v>
      </c>
      <c r="W29" s="116">
        <v>46022</v>
      </c>
      <c r="X29" s="135"/>
      <c r="Y29" s="113" t="s">
        <v>331</v>
      </c>
      <c r="Z29" s="128"/>
      <c r="AA29" s="128"/>
      <c r="AB29" s="136"/>
      <c r="AC29" s="117" t="s">
        <v>199</v>
      </c>
      <c r="AD29" s="117" t="s">
        <v>199</v>
      </c>
      <c r="AE29" s="117" t="s">
        <v>199</v>
      </c>
      <c r="AF29" s="23"/>
      <c r="AG29" s="117">
        <v>9</v>
      </c>
      <c r="AH29" s="117">
        <v>0.9</v>
      </c>
      <c r="AI29" s="137"/>
    </row>
    <row r="30" spans="1:35" ht="34.5" x14ac:dyDescent="0.35">
      <c r="A30" s="166">
        <v>2.2999999999999998</v>
      </c>
      <c r="B30" s="163" t="s">
        <v>242</v>
      </c>
      <c r="C30" s="91" t="s">
        <v>243</v>
      </c>
      <c r="D30" s="93" t="s">
        <v>239</v>
      </c>
      <c r="E30" s="96" t="s">
        <v>155</v>
      </c>
      <c r="F30" s="96" t="s">
        <v>156</v>
      </c>
      <c r="G30" s="21"/>
      <c r="H30" s="105">
        <v>4</v>
      </c>
      <c r="I30" s="105">
        <v>2</v>
      </c>
      <c r="J30" s="126" t="s">
        <v>322</v>
      </c>
      <c r="K30" s="106" t="s">
        <v>323</v>
      </c>
      <c r="L30" s="114" t="s">
        <v>353</v>
      </c>
      <c r="M30" s="110" t="s">
        <v>196</v>
      </c>
      <c r="N30" s="111">
        <f t="shared" ref="N30:N48" si="3">IF(M30="Yeterli",0.1,IF(M30="Zayıf",0.8, IF(M30="Kısmen Yeterli", 0.4, IF(M30="Yeterli Değil",1))))</f>
        <v>0.1</v>
      </c>
      <c r="O30" s="111" t="s">
        <v>197</v>
      </c>
      <c r="P30" s="129">
        <f t="shared" ref="P30:P32" si="4">J30*N30</f>
        <v>0.8</v>
      </c>
      <c r="Q30" s="131" t="str">
        <f t="shared" ref="Q30:Q32" si="5">IF(P30&lt;3,"ÇOK DÜŞÜK",IF(P30&lt;6,"DÜŞÜK",IF(P30&lt;12,"ORTA",IF(P30&lt;20," YÜKSEK",IF(P30&lt;26,"ÇOK YÜKSEK")))))</f>
        <v>ÇOK DÜŞÜK</v>
      </c>
      <c r="R30" s="9"/>
      <c r="S30" s="113" t="s">
        <v>348</v>
      </c>
      <c r="T30" s="128" t="s">
        <v>332</v>
      </c>
      <c r="U30" s="115" t="s">
        <v>349</v>
      </c>
      <c r="V30" s="116">
        <v>45658</v>
      </c>
      <c r="W30" s="116">
        <v>46022</v>
      </c>
      <c r="X30" s="135"/>
      <c r="Y30" s="113" t="s">
        <v>331</v>
      </c>
      <c r="Z30" s="144"/>
      <c r="AA30" s="144"/>
      <c r="AB30" s="136"/>
      <c r="AC30" s="117" t="s">
        <v>199</v>
      </c>
      <c r="AD30" s="117" t="s">
        <v>199</v>
      </c>
      <c r="AE30" s="117" t="s">
        <v>199</v>
      </c>
      <c r="AF30" s="23"/>
      <c r="AG30" s="117">
        <v>8</v>
      </c>
      <c r="AH30" s="117">
        <v>0.8</v>
      </c>
      <c r="AI30" s="137"/>
    </row>
    <row r="31" spans="1:35" ht="57.5" x14ac:dyDescent="0.35">
      <c r="A31" s="167"/>
      <c r="B31" s="164"/>
      <c r="C31" s="91" t="s">
        <v>244</v>
      </c>
      <c r="D31" s="93" t="s">
        <v>240</v>
      </c>
      <c r="E31" s="96" t="s">
        <v>155</v>
      </c>
      <c r="F31" s="96" t="s">
        <v>156</v>
      </c>
      <c r="G31" s="21"/>
      <c r="H31" s="105">
        <v>3</v>
      </c>
      <c r="I31" s="105">
        <v>1</v>
      </c>
      <c r="J31" s="106" t="s">
        <v>326</v>
      </c>
      <c r="K31" s="106" t="s">
        <v>195</v>
      </c>
      <c r="L31" s="114" t="s">
        <v>354</v>
      </c>
      <c r="M31" s="110" t="s">
        <v>196</v>
      </c>
      <c r="N31" s="111">
        <f t="shared" si="3"/>
        <v>0.1</v>
      </c>
      <c r="O31" s="111" t="s">
        <v>197</v>
      </c>
      <c r="P31" s="129">
        <f t="shared" si="4"/>
        <v>0.30000000000000004</v>
      </c>
      <c r="Q31" s="131" t="str">
        <f t="shared" si="5"/>
        <v>ÇOK DÜŞÜK</v>
      </c>
      <c r="R31" s="9"/>
      <c r="S31" s="113" t="s">
        <v>200</v>
      </c>
      <c r="T31" s="128" t="s">
        <v>332</v>
      </c>
      <c r="U31" s="115" t="s">
        <v>355</v>
      </c>
      <c r="V31" s="116">
        <v>45658</v>
      </c>
      <c r="W31" s="116">
        <v>46022</v>
      </c>
      <c r="X31" s="135"/>
      <c r="Y31" s="113" t="s">
        <v>331</v>
      </c>
      <c r="Z31" s="128"/>
      <c r="AA31" s="128"/>
      <c r="AB31" s="136"/>
      <c r="AC31" s="117" t="s">
        <v>199</v>
      </c>
      <c r="AD31" s="117" t="s">
        <v>199</v>
      </c>
      <c r="AE31" s="117" t="s">
        <v>199</v>
      </c>
      <c r="AF31" s="23"/>
      <c r="AG31" s="117">
        <v>3</v>
      </c>
      <c r="AH31" s="117">
        <v>0.3</v>
      </c>
      <c r="AI31" s="137"/>
    </row>
    <row r="32" spans="1:35" ht="46" x14ac:dyDescent="0.35">
      <c r="A32" s="168"/>
      <c r="B32" s="165"/>
      <c r="C32" s="91" t="s">
        <v>245</v>
      </c>
      <c r="D32" s="93" t="s">
        <v>241</v>
      </c>
      <c r="E32" s="96" t="s">
        <v>155</v>
      </c>
      <c r="F32" s="96" t="s">
        <v>156</v>
      </c>
      <c r="G32" s="21"/>
      <c r="H32" s="105">
        <v>3</v>
      </c>
      <c r="I32" s="105">
        <v>1</v>
      </c>
      <c r="J32" s="106" t="s">
        <v>326</v>
      </c>
      <c r="K32" s="106" t="s">
        <v>195</v>
      </c>
      <c r="L32" s="114" t="s">
        <v>356</v>
      </c>
      <c r="M32" s="110" t="s">
        <v>196</v>
      </c>
      <c r="N32" s="111">
        <f t="shared" si="3"/>
        <v>0.1</v>
      </c>
      <c r="O32" s="111" t="s">
        <v>197</v>
      </c>
      <c r="P32" s="129">
        <f t="shared" si="4"/>
        <v>0.30000000000000004</v>
      </c>
      <c r="Q32" s="131" t="str">
        <f t="shared" si="5"/>
        <v>ÇOK DÜŞÜK</v>
      </c>
      <c r="R32" s="9"/>
      <c r="S32" s="113" t="s">
        <v>200</v>
      </c>
      <c r="T32" s="128" t="s">
        <v>332</v>
      </c>
      <c r="U32" s="115" t="s">
        <v>342</v>
      </c>
      <c r="V32" s="116">
        <v>45658</v>
      </c>
      <c r="W32" s="116">
        <v>46022</v>
      </c>
      <c r="X32" s="135"/>
      <c r="Y32" s="113" t="s">
        <v>331</v>
      </c>
      <c r="Z32" s="128"/>
      <c r="AA32" s="128"/>
      <c r="AB32" s="136"/>
      <c r="AC32" s="117" t="s">
        <v>199</v>
      </c>
      <c r="AD32" s="117" t="s">
        <v>199</v>
      </c>
      <c r="AE32" s="117" t="s">
        <v>199</v>
      </c>
      <c r="AF32" s="23"/>
      <c r="AG32" s="117">
        <v>3</v>
      </c>
      <c r="AH32" s="117">
        <v>0.3</v>
      </c>
      <c r="AI32" s="137"/>
    </row>
    <row r="33" spans="1:35" ht="26" x14ac:dyDescent="0.35">
      <c r="A33" s="124">
        <v>2.4</v>
      </c>
      <c r="B33" s="125" t="s">
        <v>246</v>
      </c>
      <c r="C33" s="91"/>
      <c r="D33" s="93"/>
      <c r="E33" s="96"/>
      <c r="F33" s="96"/>
      <c r="G33" s="21"/>
      <c r="H33" s="104"/>
      <c r="I33" s="104"/>
      <c r="J33" s="106"/>
      <c r="K33" s="106"/>
      <c r="L33" s="132"/>
      <c r="M33" s="110"/>
      <c r="N33" s="111"/>
      <c r="O33" s="111"/>
      <c r="P33" s="129"/>
      <c r="Q33" s="112"/>
      <c r="R33" s="9"/>
      <c r="S33" s="138"/>
      <c r="T33" s="139"/>
      <c r="U33" s="139"/>
      <c r="V33" s="139"/>
      <c r="W33" s="139"/>
      <c r="X33" s="135"/>
      <c r="Y33" s="138"/>
      <c r="Z33" s="139"/>
      <c r="AA33" s="139"/>
      <c r="AB33" s="136"/>
      <c r="AC33" s="139"/>
      <c r="AD33" s="139"/>
      <c r="AE33" s="139"/>
      <c r="AF33" s="139"/>
      <c r="AG33" s="139"/>
      <c r="AH33" s="139"/>
      <c r="AI33" s="141"/>
    </row>
    <row r="34" spans="1:35" ht="46" x14ac:dyDescent="0.35">
      <c r="A34" s="172" t="s">
        <v>248</v>
      </c>
      <c r="B34" s="169" t="s">
        <v>247</v>
      </c>
      <c r="C34" s="91" t="s">
        <v>249</v>
      </c>
      <c r="D34" s="93" t="s">
        <v>250</v>
      </c>
      <c r="E34" s="96" t="s">
        <v>155</v>
      </c>
      <c r="F34" s="96" t="s">
        <v>156</v>
      </c>
      <c r="G34" s="21"/>
      <c r="H34" s="105">
        <v>5</v>
      </c>
      <c r="I34" s="105">
        <v>2</v>
      </c>
      <c r="J34" s="106" t="s">
        <v>329</v>
      </c>
      <c r="K34" s="106" t="s">
        <v>323</v>
      </c>
      <c r="L34" s="114" t="s">
        <v>357</v>
      </c>
      <c r="M34" s="110" t="s">
        <v>196</v>
      </c>
      <c r="N34" s="111">
        <f t="shared" si="3"/>
        <v>0.1</v>
      </c>
      <c r="O34" s="111" t="s">
        <v>197</v>
      </c>
      <c r="P34" s="129">
        <f t="shared" ref="P34:P48" si="6">J34*N34</f>
        <v>1</v>
      </c>
      <c r="Q34" s="131" t="str">
        <f t="shared" ref="Q34:Q48" si="7">IF(P34&lt;3,"ÇOK DÜŞÜK",IF(P34&lt;6,"DÜŞÜK",IF(P34&lt;12,"ORTA",IF(P34&lt;20," YÜKSEK",IF(P34&lt;26,"ÇOK YÜKSEK")))))</f>
        <v>ÇOK DÜŞÜK</v>
      </c>
      <c r="R34" s="9"/>
      <c r="S34" s="113" t="s">
        <v>200</v>
      </c>
      <c r="T34" s="128" t="s">
        <v>332</v>
      </c>
      <c r="U34" s="115" t="s">
        <v>351</v>
      </c>
      <c r="V34" s="116">
        <v>45658</v>
      </c>
      <c r="W34" s="116">
        <v>46022</v>
      </c>
      <c r="X34" s="135"/>
      <c r="Y34" s="113" t="s">
        <v>331</v>
      </c>
      <c r="Z34" s="128"/>
      <c r="AA34" s="128"/>
      <c r="AB34" s="136"/>
      <c r="AC34" s="117" t="s">
        <v>199</v>
      </c>
      <c r="AD34" s="117" t="s">
        <v>199</v>
      </c>
      <c r="AE34" s="117" t="s">
        <v>199</v>
      </c>
      <c r="AF34" s="23"/>
      <c r="AG34" s="117">
        <v>10</v>
      </c>
      <c r="AH34" s="117">
        <v>1</v>
      </c>
      <c r="AI34" s="137"/>
    </row>
    <row r="35" spans="1:35" ht="46" x14ac:dyDescent="0.35">
      <c r="A35" s="173"/>
      <c r="B35" s="170"/>
      <c r="C35" s="91" t="s">
        <v>251</v>
      </c>
      <c r="D35" s="93" t="s">
        <v>253</v>
      </c>
      <c r="E35" s="96" t="s">
        <v>155</v>
      </c>
      <c r="F35" s="96" t="s">
        <v>156</v>
      </c>
      <c r="G35" s="21"/>
      <c r="H35" s="105">
        <v>4</v>
      </c>
      <c r="I35" s="105">
        <v>3</v>
      </c>
      <c r="J35" s="106" t="s">
        <v>327</v>
      </c>
      <c r="K35" s="126" t="s">
        <v>328</v>
      </c>
      <c r="L35" s="114" t="s">
        <v>254</v>
      </c>
      <c r="M35" s="110" t="s">
        <v>196</v>
      </c>
      <c r="N35" s="111">
        <f t="shared" si="3"/>
        <v>0.1</v>
      </c>
      <c r="O35" s="111" t="s">
        <v>197</v>
      </c>
      <c r="P35" s="129">
        <f t="shared" si="6"/>
        <v>1.2000000000000002</v>
      </c>
      <c r="Q35" s="131" t="str">
        <f t="shared" si="7"/>
        <v>ÇOK DÜŞÜK</v>
      </c>
      <c r="R35" s="9"/>
      <c r="S35" s="113" t="s">
        <v>200</v>
      </c>
      <c r="T35" s="128" t="s">
        <v>332</v>
      </c>
      <c r="U35" s="115" t="s">
        <v>337</v>
      </c>
      <c r="V35" s="116">
        <v>45658</v>
      </c>
      <c r="W35" s="116">
        <v>46022</v>
      </c>
      <c r="X35" s="135"/>
      <c r="Y35" s="113" t="s">
        <v>331</v>
      </c>
      <c r="Z35" s="128"/>
      <c r="AA35" s="128"/>
      <c r="AB35" s="136"/>
      <c r="AC35" s="117" t="s">
        <v>199</v>
      </c>
      <c r="AD35" s="117" t="s">
        <v>199</v>
      </c>
      <c r="AE35" s="117" t="s">
        <v>199</v>
      </c>
      <c r="AF35" s="23"/>
      <c r="AG35" s="117">
        <v>12</v>
      </c>
      <c r="AH35" s="117">
        <v>1.2</v>
      </c>
      <c r="AI35" s="137"/>
    </row>
    <row r="36" spans="1:35" ht="34.5" x14ac:dyDescent="0.35">
      <c r="A36" s="174"/>
      <c r="B36" s="171"/>
      <c r="C36" s="91" t="s">
        <v>252</v>
      </c>
      <c r="D36" s="93" t="s">
        <v>255</v>
      </c>
      <c r="E36" s="96" t="s">
        <v>155</v>
      </c>
      <c r="F36" s="96" t="s">
        <v>156</v>
      </c>
      <c r="G36" s="21"/>
      <c r="H36" s="105">
        <v>5</v>
      </c>
      <c r="I36" s="105">
        <v>2</v>
      </c>
      <c r="J36" s="106" t="s">
        <v>329</v>
      </c>
      <c r="K36" s="106" t="s">
        <v>323</v>
      </c>
      <c r="L36" s="114" t="s">
        <v>256</v>
      </c>
      <c r="M36" s="110" t="s">
        <v>196</v>
      </c>
      <c r="N36" s="111">
        <f t="shared" si="3"/>
        <v>0.1</v>
      </c>
      <c r="O36" s="111" t="s">
        <v>197</v>
      </c>
      <c r="P36" s="129">
        <f t="shared" si="6"/>
        <v>1</v>
      </c>
      <c r="Q36" s="131" t="str">
        <f t="shared" si="7"/>
        <v>ÇOK DÜŞÜK</v>
      </c>
      <c r="R36" s="9"/>
      <c r="S36" s="113" t="s">
        <v>200</v>
      </c>
      <c r="T36" s="128" t="s">
        <v>332</v>
      </c>
      <c r="U36" s="115" t="s">
        <v>337</v>
      </c>
      <c r="V36" s="116">
        <v>45658</v>
      </c>
      <c r="W36" s="116">
        <v>46022</v>
      </c>
      <c r="X36" s="135"/>
      <c r="Y36" s="113" t="s">
        <v>331</v>
      </c>
      <c r="Z36" s="128"/>
      <c r="AA36" s="128"/>
      <c r="AB36" s="136"/>
      <c r="AC36" s="117" t="s">
        <v>199</v>
      </c>
      <c r="AD36" s="117" t="s">
        <v>199</v>
      </c>
      <c r="AE36" s="117" t="s">
        <v>199</v>
      </c>
      <c r="AF36" s="23"/>
      <c r="AG36" s="117">
        <v>10</v>
      </c>
      <c r="AH36" s="117">
        <v>1</v>
      </c>
      <c r="AI36" s="137"/>
    </row>
    <row r="37" spans="1:35" ht="34.5" x14ac:dyDescent="0.35">
      <c r="A37" s="175" t="s">
        <v>258</v>
      </c>
      <c r="B37" s="169" t="s">
        <v>257</v>
      </c>
      <c r="C37" s="91" t="s">
        <v>259</v>
      </c>
      <c r="D37" s="93" t="s">
        <v>263</v>
      </c>
      <c r="E37" s="96" t="s">
        <v>155</v>
      </c>
      <c r="F37" s="96" t="s">
        <v>156</v>
      </c>
      <c r="G37" s="21"/>
      <c r="H37" s="104">
        <v>3</v>
      </c>
      <c r="I37" s="104">
        <v>1</v>
      </c>
      <c r="J37" s="106" t="s">
        <v>326</v>
      </c>
      <c r="K37" s="106" t="s">
        <v>195</v>
      </c>
      <c r="L37" s="114" t="s">
        <v>358</v>
      </c>
      <c r="M37" s="110" t="s">
        <v>196</v>
      </c>
      <c r="N37" s="111">
        <f t="shared" si="3"/>
        <v>0.1</v>
      </c>
      <c r="O37" s="111" t="s">
        <v>197</v>
      </c>
      <c r="P37" s="129">
        <f t="shared" si="6"/>
        <v>0.30000000000000004</v>
      </c>
      <c r="Q37" s="131" t="str">
        <f t="shared" si="7"/>
        <v>ÇOK DÜŞÜK</v>
      </c>
      <c r="R37" s="9"/>
      <c r="S37" s="113" t="s">
        <v>200</v>
      </c>
      <c r="T37" s="128" t="s">
        <v>332</v>
      </c>
      <c r="U37" s="115" t="s">
        <v>351</v>
      </c>
      <c r="V37" s="116">
        <v>45658</v>
      </c>
      <c r="W37" s="116">
        <v>46022</v>
      </c>
      <c r="X37" s="135"/>
      <c r="Y37" s="113" t="s">
        <v>331</v>
      </c>
      <c r="Z37" s="128"/>
      <c r="AA37" s="128"/>
      <c r="AB37" s="136"/>
      <c r="AC37" s="117" t="s">
        <v>199</v>
      </c>
      <c r="AD37" s="117" t="s">
        <v>199</v>
      </c>
      <c r="AE37" s="117" t="s">
        <v>199</v>
      </c>
      <c r="AF37" s="23"/>
      <c r="AG37" s="117">
        <v>3</v>
      </c>
      <c r="AH37" s="117">
        <v>0.3</v>
      </c>
      <c r="AI37" s="137"/>
    </row>
    <row r="38" spans="1:35" ht="46" x14ac:dyDescent="0.35">
      <c r="A38" s="176"/>
      <c r="B38" s="170"/>
      <c r="C38" s="91" t="s">
        <v>260</v>
      </c>
      <c r="D38" s="93" t="s">
        <v>262</v>
      </c>
      <c r="E38" s="96" t="s">
        <v>155</v>
      </c>
      <c r="F38" s="96" t="s">
        <v>156</v>
      </c>
      <c r="G38" s="21"/>
      <c r="H38" s="104">
        <v>4</v>
      </c>
      <c r="I38" s="104">
        <v>1</v>
      </c>
      <c r="J38" s="106" t="s">
        <v>321</v>
      </c>
      <c r="K38" s="106" t="s">
        <v>195</v>
      </c>
      <c r="L38" s="114" t="s">
        <v>359</v>
      </c>
      <c r="M38" s="110" t="s">
        <v>196</v>
      </c>
      <c r="N38" s="111">
        <f t="shared" si="3"/>
        <v>0.1</v>
      </c>
      <c r="O38" s="111" t="s">
        <v>197</v>
      </c>
      <c r="P38" s="129">
        <f t="shared" si="6"/>
        <v>0.4</v>
      </c>
      <c r="Q38" s="131" t="str">
        <f t="shared" si="7"/>
        <v>ÇOK DÜŞÜK</v>
      </c>
      <c r="R38" s="9"/>
      <c r="S38" s="113" t="s">
        <v>200</v>
      </c>
      <c r="T38" s="128" t="s">
        <v>332</v>
      </c>
      <c r="U38" s="115" t="s">
        <v>351</v>
      </c>
      <c r="V38" s="116">
        <v>45658</v>
      </c>
      <c r="W38" s="116">
        <v>46022</v>
      </c>
      <c r="X38" s="135"/>
      <c r="Y38" s="113" t="s">
        <v>331</v>
      </c>
      <c r="Z38" s="128"/>
      <c r="AA38" s="128"/>
      <c r="AB38" s="136"/>
      <c r="AC38" s="117" t="s">
        <v>199</v>
      </c>
      <c r="AD38" s="117" t="s">
        <v>199</v>
      </c>
      <c r="AE38" s="117" t="s">
        <v>199</v>
      </c>
      <c r="AF38" s="23"/>
      <c r="AG38" s="117">
        <v>4</v>
      </c>
      <c r="AH38" s="117">
        <v>0.4</v>
      </c>
      <c r="AI38" s="137"/>
    </row>
    <row r="39" spans="1:35" ht="46" x14ac:dyDescent="0.35">
      <c r="A39" s="176"/>
      <c r="B39" s="170"/>
      <c r="C39" s="91" t="s">
        <v>261</v>
      </c>
      <c r="D39" s="93" t="s">
        <v>264</v>
      </c>
      <c r="E39" s="96" t="s">
        <v>155</v>
      </c>
      <c r="F39" s="96" t="s">
        <v>156</v>
      </c>
      <c r="G39" s="21"/>
      <c r="H39" s="104">
        <v>3</v>
      </c>
      <c r="I39" s="104">
        <v>2</v>
      </c>
      <c r="J39" s="106" t="s">
        <v>325</v>
      </c>
      <c r="K39" s="106" t="s">
        <v>323</v>
      </c>
      <c r="L39" s="114" t="s">
        <v>346</v>
      </c>
      <c r="M39" s="110" t="s">
        <v>330</v>
      </c>
      <c r="N39" s="111">
        <f t="shared" si="3"/>
        <v>0.4</v>
      </c>
      <c r="O39" s="111" t="s">
        <v>197</v>
      </c>
      <c r="P39" s="129">
        <f t="shared" si="6"/>
        <v>2.4000000000000004</v>
      </c>
      <c r="Q39" s="112" t="str">
        <f t="shared" si="7"/>
        <v>ÇOK DÜŞÜK</v>
      </c>
      <c r="R39" s="9"/>
      <c r="S39" s="113" t="s">
        <v>200</v>
      </c>
      <c r="T39" s="130" t="s">
        <v>360</v>
      </c>
      <c r="U39" s="115" t="s">
        <v>351</v>
      </c>
      <c r="V39" s="116">
        <v>45658</v>
      </c>
      <c r="W39" s="116">
        <v>46022</v>
      </c>
      <c r="X39" s="135"/>
      <c r="Y39" s="113" t="s">
        <v>361</v>
      </c>
      <c r="Z39" s="128"/>
      <c r="AA39" s="128"/>
      <c r="AB39" s="136"/>
      <c r="AC39" s="117" t="s">
        <v>199</v>
      </c>
      <c r="AD39" s="117" t="s">
        <v>199</v>
      </c>
      <c r="AE39" s="117" t="s">
        <v>199</v>
      </c>
      <c r="AF39" s="23"/>
      <c r="AG39" s="117">
        <v>6</v>
      </c>
      <c r="AH39" s="117">
        <v>2.4</v>
      </c>
      <c r="AI39" s="137"/>
    </row>
    <row r="40" spans="1:35" ht="46" x14ac:dyDescent="0.35">
      <c r="A40" s="177"/>
      <c r="B40" s="171"/>
      <c r="C40" s="91" t="s">
        <v>265</v>
      </c>
      <c r="D40" s="93" t="s">
        <v>266</v>
      </c>
      <c r="E40" s="96" t="s">
        <v>155</v>
      </c>
      <c r="F40" s="96" t="s">
        <v>156</v>
      </c>
      <c r="G40" s="21"/>
      <c r="H40" s="104">
        <v>4</v>
      </c>
      <c r="I40" s="104">
        <v>1</v>
      </c>
      <c r="J40" s="106" t="s">
        <v>321</v>
      </c>
      <c r="K40" s="106" t="s">
        <v>195</v>
      </c>
      <c r="L40" s="114" t="s">
        <v>362</v>
      </c>
      <c r="M40" s="110" t="s">
        <v>196</v>
      </c>
      <c r="N40" s="111">
        <f t="shared" si="3"/>
        <v>0.1</v>
      </c>
      <c r="O40" s="111" t="s">
        <v>197</v>
      </c>
      <c r="P40" s="129">
        <f t="shared" si="6"/>
        <v>0.4</v>
      </c>
      <c r="Q40" s="112" t="str">
        <f t="shared" si="7"/>
        <v>ÇOK DÜŞÜK</v>
      </c>
      <c r="R40" s="9"/>
      <c r="S40" s="113" t="s">
        <v>200</v>
      </c>
      <c r="T40" s="128" t="s">
        <v>332</v>
      </c>
      <c r="U40" s="115" t="s">
        <v>363</v>
      </c>
      <c r="V40" s="116">
        <v>45658</v>
      </c>
      <c r="W40" s="116">
        <v>46022</v>
      </c>
      <c r="X40" s="135"/>
      <c r="Y40" s="113" t="s">
        <v>331</v>
      </c>
      <c r="Z40" s="128"/>
      <c r="AA40" s="128"/>
      <c r="AB40" s="136"/>
      <c r="AC40" s="117" t="s">
        <v>199</v>
      </c>
      <c r="AD40" s="117" t="s">
        <v>199</v>
      </c>
      <c r="AE40" s="117" t="s">
        <v>199</v>
      </c>
      <c r="AF40" s="23"/>
      <c r="AG40" s="117">
        <v>4</v>
      </c>
      <c r="AH40" s="117">
        <v>0.4</v>
      </c>
      <c r="AI40" s="137"/>
    </row>
    <row r="41" spans="1:35" ht="46" x14ac:dyDescent="0.35">
      <c r="A41" s="158" t="s">
        <v>267</v>
      </c>
      <c r="B41" s="161" t="s">
        <v>268</v>
      </c>
      <c r="C41" s="91" t="s">
        <v>273</v>
      </c>
      <c r="D41" s="93" t="s">
        <v>269</v>
      </c>
      <c r="E41" s="96" t="s">
        <v>155</v>
      </c>
      <c r="F41" s="96" t="s">
        <v>156</v>
      </c>
      <c r="G41" s="21"/>
      <c r="H41" s="104">
        <v>3</v>
      </c>
      <c r="I41" s="104">
        <v>2</v>
      </c>
      <c r="J41" s="106" t="s">
        <v>325</v>
      </c>
      <c r="K41" s="106" t="s">
        <v>323</v>
      </c>
      <c r="L41" s="114" t="s">
        <v>364</v>
      </c>
      <c r="M41" s="110" t="s">
        <v>196</v>
      </c>
      <c r="N41" s="111">
        <f t="shared" si="3"/>
        <v>0.1</v>
      </c>
      <c r="O41" s="111" t="s">
        <v>197</v>
      </c>
      <c r="P41" s="129">
        <f t="shared" si="6"/>
        <v>0.60000000000000009</v>
      </c>
      <c r="Q41" s="112" t="str">
        <f t="shared" si="7"/>
        <v>ÇOK DÜŞÜK</v>
      </c>
      <c r="R41" s="9"/>
      <c r="S41" s="113" t="s">
        <v>200</v>
      </c>
      <c r="T41" s="128" t="s">
        <v>332</v>
      </c>
      <c r="U41" s="115" t="s">
        <v>370</v>
      </c>
      <c r="V41" s="116">
        <v>45658</v>
      </c>
      <c r="W41" s="116">
        <v>46022</v>
      </c>
      <c r="X41" s="135"/>
      <c r="Y41" s="113" t="s">
        <v>331</v>
      </c>
      <c r="Z41" s="128"/>
      <c r="AA41" s="128"/>
      <c r="AB41" s="136"/>
      <c r="AC41" s="117" t="s">
        <v>199</v>
      </c>
      <c r="AD41" s="117" t="s">
        <v>199</v>
      </c>
      <c r="AE41" s="117" t="s">
        <v>199</v>
      </c>
      <c r="AF41" s="128"/>
      <c r="AG41" s="117">
        <v>6</v>
      </c>
      <c r="AH41" s="117">
        <v>0.6</v>
      </c>
      <c r="AI41" s="137"/>
    </row>
    <row r="42" spans="1:35" ht="46" x14ac:dyDescent="0.35">
      <c r="A42" s="159"/>
      <c r="B42" s="178"/>
      <c r="C42" s="91" t="s">
        <v>274</v>
      </c>
      <c r="D42" s="93" t="s">
        <v>270</v>
      </c>
      <c r="E42" s="96" t="s">
        <v>155</v>
      </c>
      <c r="F42" s="96" t="s">
        <v>156</v>
      </c>
      <c r="G42" s="21"/>
      <c r="H42" s="104">
        <v>3</v>
      </c>
      <c r="I42" s="104">
        <v>1</v>
      </c>
      <c r="J42" s="106" t="s">
        <v>326</v>
      </c>
      <c r="K42" s="106" t="s">
        <v>195</v>
      </c>
      <c r="L42" s="114" t="s">
        <v>365</v>
      </c>
      <c r="M42" s="110" t="s">
        <v>196</v>
      </c>
      <c r="N42" s="111">
        <f t="shared" si="3"/>
        <v>0.1</v>
      </c>
      <c r="O42" s="111" t="s">
        <v>197</v>
      </c>
      <c r="P42" s="129">
        <f t="shared" si="6"/>
        <v>0.30000000000000004</v>
      </c>
      <c r="Q42" s="112" t="str">
        <f t="shared" si="7"/>
        <v>ÇOK DÜŞÜK</v>
      </c>
      <c r="R42" s="9"/>
      <c r="S42" s="113" t="s">
        <v>200</v>
      </c>
      <c r="T42" s="128" t="s">
        <v>332</v>
      </c>
      <c r="U42" s="115" t="s">
        <v>370</v>
      </c>
      <c r="V42" s="116">
        <v>45658</v>
      </c>
      <c r="W42" s="116">
        <v>46022</v>
      </c>
      <c r="X42" s="135"/>
      <c r="Y42" s="113" t="s">
        <v>331</v>
      </c>
      <c r="Z42" s="128"/>
      <c r="AA42" s="128"/>
      <c r="AB42" s="136"/>
      <c r="AC42" s="117" t="s">
        <v>199</v>
      </c>
      <c r="AD42" s="117" t="s">
        <v>199</v>
      </c>
      <c r="AE42" s="117" t="s">
        <v>199</v>
      </c>
      <c r="AF42" s="128"/>
      <c r="AG42" s="117">
        <v>3</v>
      </c>
      <c r="AH42" s="117">
        <v>0.3</v>
      </c>
      <c r="AI42" s="137"/>
    </row>
    <row r="43" spans="1:35" ht="46" x14ac:dyDescent="0.35">
      <c r="A43" s="159"/>
      <c r="B43" s="178"/>
      <c r="C43" s="91" t="s">
        <v>275</v>
      </c>
      <c r="D43" s="93" t="s">
        <v>271</v>
      </c>
      <c r="E43" s="96" t="s">
        <v>155</v>
      </c>
      <c r="F43" s="96" t="s">
        <v>156</v>
      </c>
      <c r="G43" s="21"/>
      <c r="H43" s="104">
        <v>4</v>
      </c>
      <c r="I43" s="104">
        <v>1</v>
      </c>
      <c r="J43" s="106" t="s">
        <v>321</v>
      </c>
      <c r="K43" s="106" t="s">
        <v>195</v>
      </c>
      <c r="L43" s="114" t="s">
        <v>366</v>
      </c>
      <c r="M43" s="110" t="s">
        <v>196</v>
      </c>
      <c r="N43" s="111">
        <f t="shared" si="3"/>
        <v>0.1</v>
      </c>
      <c r="O43" s="111" t="s">
        <v>197</v>
      </c>
      <c r="P43" s="129">
        <f t="shared" si="6"/>
        <v>0.4</v>
      </c>
      <c r="Q43" s="112" t="str">
        <f t="shared" si="7"/>
        <v>ÇOK DÜŞÜK</v>
      </c>
      <c r="R43" s="9"/>
      <c r="S43" s="113" t="s">
        <v>200</v>
      </c>
      <c r="T43" s="128" t="s">
        <v>332</v>
      </c>
      <c r="U43" s="115" t="s">
        <v>370</v>
      </c>
      <c r="V43" s="116">
        <v>45658</v>
      </c>
      <c r="W43" s="116">
        <v>46022</v>
      </c>
      <c r="X43" s="135"/>
      <c r="Y43" s="113" t="s">
        <v>331</v>
      </c>
      <c r="Z43" s="128"/>
      <c r="AA43" s="128"/>
      <c r="AB43" s="136"/>
      <c r="AC43" s="117" t="s">
        <v>199</v>
      </c>
      <c r="AD43" s="117" t="s">
        <v>199</v>
      </c>
      <c r="AE43" s="117" t="s">
        <v>199</v>
      </c>
      <c r="AF43" s="128"/>
      <c r="AG43" s="117">
        <v>4</v>
      </c>
      <c r="AH43" s="117">
        <v>0.4</v>
      </c>
      <c r="AI43" s="137"/>
    </row>
    <row r="44" spans="1:35" ht="46" x14ac:dyDescent="0.35">
      <c r="A44" s="159"/>
      <c r="B44" s="178"/>
      <c r="C44" s="91" t="s">
        <v>276</v>
      </c>
      <c r="D44" s="93" t="s">
        <v>272</v>
      </c>
      <c r="E44" s="96" t="s">
        <v>155</v>
      </c>
      <c r="F44" s="96" t="s">
        <v>156</v>
      </c>
      <c r="G44" s="21"/>
      <c r="H44" s="104">
        <v>3</v>
      </c>
      <c r="I44" s="104">
        <v>1</v>
      </c>
      <c r="J44" s="106" t="s">
        <v>326</v>
      </c>
      <c r="K44" s="106" t="s">
        <v>195</v>
      </c>
      <c r="L44" s="114" t="s">
        <v>367</v>
      </c>
      <c r="M44" s="110" t="s">
        <v>330</v>
      </c>
      <c r="N44" s="111">
        <f t="shared" si="3"/>
        <v>0.4</v>
      </c>
      <c r="O44" s="111" t="s">
        <v>197</v>
      </c>
      <c r="P44" s="129">
        <f t="shared" si="6"/>
        <v>1.2000000000000002</v>
      </c>
      <c r="Q44" s="112" t="str">
        <f t="shared" si="7"/>
        <v>ÇOK DÜŞÜK</v>
      </c>
      <c r="R44" s="9"/>
      <c r="S44" s="113" t="s">
        <v>200</v>
      </c>
      <c r="T44" s="130" t="s">
        <v>369</v>
      </c>
      <c r="U44" s="115" t="s">
        <v>370</v>
      </c>
      <c r="V44" s="116">
        <v>45658</v>
      </c>
      <c r="W44" s="116">
        <v>46022</v>
      </c>
      <c r="X44" s="135"/>
      <c r="Y44" s="113" t="s">
        <v>361</v>
      </c>
      <c r="Z44" s="128"/>
      <c r="AA44" s="128"/>
      <c r="AB44" s="136"/>
      <c r="AC44" s="117" t="s">
        <v>199</v>
      </c>
      <c r="AD44" s="117" t="s">
        <v>199</v>
      </c>
      <c r="AE44" s="117" t="s">
        <v>199</v>
      </c>
      <c r="AF44" s="128"/>
      <c r="AG44" s="117">
        <v>3</v>
      </c>
      <c r="AH44" s="117">
        <v>1.2</v>
      </c>
      <c r="AI44" s="137"/>
    </row>
    <row r="45" spans="1:35" ht="34.5" x14ac:dyDescent="0.35">
      <c r="A45" s="160"/>
      <c r="B45" s="162"/>
      <c r="C45" s="91" t="s">
        <v>278</v>
      </c>
      <c r="D45" s="93" t="s">
        <v>277</v>
      </c>
      <c r="E45" s="96" t="s">
        <v>155</v>
      </c>
      <c r="F45" s="96" t="s">
        <v>156</v>
      </c>
      <c r="G45" s="21"/>
      <c r="H45" s="104">
        <v>3</v>
      </c>
      <c r="I45" s="104">
        <v>1</v>
      </c>
      <c r="J45" s="106" t="s">
        <v>326</v>
      </c>
      <c r="K45" s="106" t="s">
        <v>195</v>
      </c>
      <c r="L45" s="114" t="s">
        <v>368</v>
      </c>
      <c r="M45" s="110" t="s">
        <v>196</v>
      </c>
      <c r="N45" s="111">
        <f t="shared" si="3"/>
        <v>0.1</v>
      </c>
      <c r="O45" s="111" t="s">
        <v>197</v>
      </c>
      <c r="P45" s="129">
        <f t="shared" si="6"/>
        <v>0.30000000000000004</v>
      </c>
      <c r="Q45" s="112" t="str">
        <f t="shared" si="7"/>
        <v>ÇOK DÜŞÜK</v>
      </c>
      <c r="R45" s="9"/>
      <c r="S45" s="113" t="s">
        <v>200</v>
      </c>
      <c r="T45" s="128" t="s">
        <v>332</v>
      </c>
      <c r="U45" s="115" t="s">
        <v>370</v>
      </c>
      <c r="V45" s="116">
        <v>45658</v>
      </c>
      <c r="W45" s="116">
        <v>46022</v>
      </c>
      <c r="X45" s="135"/>
      <c r="Y45" s="113" t="s">
        <v>331</v>
      </c>
      <c r="Z45" s="128"/>
      <c r="AA45" s="128"/>
      <c r="AB45" s="136"/>
      <c r="AC45" s="117" t="s">
        <v>199</v>
      </c>
      <c r="AD45" s="117" t="s">
        <v>199</v>
      </c>
      <c r="AE45" s="117" t="s">
        <v>199</v>
      </c>
      <c r="AF45" s="128"/>
      <c r="AG45" s="117">
        <v>3</v>
      </c>
      <c r="AH45" s="117">
        <v>0.3</v>
      </c>
      <c r="AI45" s="137"/>
    </row>
    <row r="46" spans="1:35" ht="57.5" x14ac:dyDescent="0.35">
      <c r="A46" s="158" t="s">
        <v>279</v>
      </c>
      <c r="B46" s="161" t="s">
        <v>280</v>
      </c>
      <c r="C46" s="91" t="s">
        <v>281</v>
      </c>
      <c r="D46" s="93" t="s">
        <v>284</v>
      </c>
      <c r="E46" s="96" t="s">
        <v>155</v>
      </c>
      <c r="F46" s="96" t="s">
        <v>156</v>
      </c>
      <c r="G46" s="21"/>
      <c r="H46" s="104">
        <v>5</v>
      </c>
      <c r="I46" s="104">
        <v>1</v>
      </c>
      <c r="J46" s="106" t="s">
        <v>194</v>
      </c>
      <c r="K46" s="106" t="s">
        <v>195</v>
      </c>
      <c r="L46" s="114" t="s">
        <v>371</v>
      </c>
      <c r="M46" s="110" t="s">
        <v>196</v>
      </c>
      <c r="N46" s="111">
        <f t="shared" si="3"/>
        <v>0.1</v>
      </c>
      <c r="O46" s="111" t="s">
        <v>197</v>
      </c>
      <c r="P46" s="129">
        <f t="shared" si="6"/>
        <v>0.5</v>
      </c>
      <c r="Q46" s="112" t="str">
        <f t="shared" si="7"/>
        <v>ÇOK DÜŞÜK</v>
      </c>
      <c r="R46" s="9"/>
      <c r="S46" s="113" t="s">
        <v>200</v>
      </c>
      <c r="T46" s="128" t="s">
        <v>332</v>
      </c>
      <c r="U46" s="115" t="s">
        <v>355</v>
      </c>
      <c r="V46" s="116">
        <v>45658</v>
      </c>
      <c r="W46" s="116">
        <v>46022</v>
      </c>
      <c r="X46" s="135"/>
      <c r="Y46" s="113" t="s">
        <v>331</v>
      </c>
      <c r="Z46" s="128"/>
      <c r="AA46" s="128"/>
      <c r="AB46" s="136"/>
      <c r="AC46" s="117" t="s">
        <v>199</v>
      </c>
      <c r="AD46" s="117" t="s">
        <v>199</v>
      </c>
      <c r="AE46" s="117" t="s">
        <v>199</v>
      </c>
      <c r="AF46" s="128"/>
      <c r="AG46" s="117">
        <v>5</v>
      </c>
      <c r="AH46" s="117">
        <v>0.5</v>
      </c>
      <c r="AI46" s="137"/>
    </row>
    <row r="47" spans="1:35" ht="34.5" x14ac:dyDescent="0.35">
      <c r="A47" s="160"/>
      <c r="B47" s="162"/>
      <c r="C47" s="91" t="s">
        <v>282</v>
      </c>
      <c r="D47" s="93" t="s">
        <v>283</v>
      </c>
      <c r="E47" s="96" t="s">
        <v>155</v>
      </c>
      <c r="F47" s="96" t="s">
        <v>156</v>
      </c>
      <c r="G47" s="21"/>
      <c r="H47" s="104">
        <v>2</v>
      </c>
      <c r="I47" s="104">
        <v>4</v>
      </c>
      <c r="J47" s="106" t="s">
        <v>322</v>
      </c>
      <c r="K47" s="106" t="s">
        <v>323</v>
      </c>
      <c r="L47" s="114" t="s">
        <v>372</v>
      </c>
      <c r="M47" s="110" t="s">
        <v>196</v>
      </c>
      <c r="N47" s="111">
        <f t="shared" si="3"/>
        <v>0.1</v>
      </c>
      <c r="O47" s="111" t="s">
        <v>197</v>
      </c>
      <c r="P47" s="129">
        <f t="shared" si="6"/>
        <v>0.8</v>
      </c>
      <c r="Q47" s="112" t="str">
        <f t="shared" si="7"/>
        <v>ÇOK DÜŞÜK</v>
      </c>
      <c r="R47" s="9"/>
      <c r="S47" s="113" t="s">
        <v>200</v>
      </c>
      <c r="T47" s="128" t="s">
        <v>332</v>
      </c>
      <c r="U47" s="115" t="s">
        <v>337</v>
      </c>
      <c r="V47" s="116">
        <v>45658</v>
      </c>
      <c r="W47" s="116">
        <v>46022</v>
      </c>
      <c r="X47" s="135"/>
      <c r="Y47" s="113" t="s">
        <v>331</v>
      </c>
      <c r="Z47" s="128"/>
      <c r="AA47" s="128"/>
      <c r="AB47" s="136"/>
      <c r="AC47" s="117" t="s">
        <v>199</v>
      </c>
      <c r="AD47" s="117" t="s">
        <v>199</v>
      </c>
      <c r="AE47" s="117" t="s">
        <v>199</v>
      </c>
      <c r="AF47" s="128"/>
      <c r="AG47" s="117">
        <v>8</v>
      </c>
      <c r="AH47" s="117">
        <v>0.8</v>
      </c>
      <c r="AI47" s="137"/>
    </row>
    <row r="48" spans="1:35" ht="46" x14ac:dyDescent="0.35">
      <c r="A48" s="148" t="s">
        <v>285</v>
      </c>
      <c r="B48" s="121" t="s">
        <v>286</v>
      </c>
      <c r="C48" s="91" t="s">
        <v>287</v>
      </c>
      <c r="D48" s="93" t="s">
        <v>288</v>
      </c>
      <c r="E48" s="96" t="s">
        <v>155</v>
      </c>
      <c r="F48" s="96" t="s">
        <v>156</v>
      </c>
      <c r="G48" s="21"/>
      <c r="H48" s="104">
        <v>5</v>
      </c>
      <c r="I48" s="104">
        <v>1</v>
      </c>
      <c r="J48" s="106" t="s">
        <v>194</v>
      </c>
      <c r="K48" s="106" t="s">
        <v>195</v>
      </c>
      <c r="L48" s="114" t="s">
        <v>373</v>
      </c>
      <c r="M48" s="110" t="s">
        <v>196</v>
      </c>
      <c r="N48" s="111">
        <f t="shared" si="3"/>
        <v>0.1</v>
      </c>
      <c r="O48" s="111" t="s">
        <v>197</v>
      </c>
      <c r="P48" s="129">
        <f t="shared" si="6"/>
        <v>0.5</v>
      </c>
      <c r="Q48" s="112" t="str">
        <f t="shared" si="7"/>
        <v>ÇOK DÜŞÜK</v>
      </c>
      <c r="R48" s="9"/>
      <c r="S48" s="113" t="s">
        <v>200</v>
      </c>
      <c r="T48" s="128" t="s">
        <v>332</v>
      </c>
      <c r="U48" s="115" t="s">
        <v>374</v>
      </c>
      <c r="V48" s="116">
        <v>45658</v>
      </c>
      <c r="W48" s="116">
        <v>46022</v>
      </c>
      <c r="X48" s="135"/>
      <c r="Y48" s="113" t="s">
        <v>331</v>
      </c>
      <c r="Z48" s="128"/>
      <c r="AA48" s="128"/>
      <c r="AB48" s="136"/>
      <c r="AC48" s="117" t="s">
        <v>199</v>
      </c>
      <c r="AD48" s="117" t="s">
        <v>199</v>
      </c>
      <c r="AE48" s="117" t="s">
        <v>199</v>
      </c>
      <c r="AF48" s="128"/>
      <c r="AG48" s="117">
        <v>5</v>
      </c>
      <c r="AH48" s="117">
        <v>0.5</v>
      </c>
      <c r="AI48" s="137"/>
    </row>
    <row r="49" spans="1:1" x14ac:dyDescent="0.35">
      <c r="A49" s="1"/>
    </row>
    <row r="50" spans="1:1" x14ac:dyDescent="0.35">
      <c r="A50" s="1"/>
    </row>
    <row r="51" spans="1:1" x14ac:dyDescent="0.35">
      <c r="A51" s="1"/>
    </row>
    <row r="52" spans="1:1" x14ac:dyDescent="0.35">
      <c r="A52" s="1"/>
    </row>
    <row r="53" spans="1:1" x14ac:dyDescent="0.35">
      <c r="A53" s="1"/>
    </row>
    <row r="54" spans="1:1" x14ac:dyDescent="0.35">
      <c r="A54" s="1"/>
    </row>
    <row r="55" spans="1:1" x14ac:dyDescent="0.35">
      <c r="A55" s="1"/>
    </row>
    <row r="56" spans="1:1" x14ac:dyDescent="0.35">
      <c r="A56" s="2"/>
    </row>
    <row r="57" spans="1:1" x14ac:dyDescent="0.35">
      <c r="A57" s="1"/>
    </row>
    <row r="58" spans="1:1" x14ac:dyDescent="0.35">
      <c r="A58" s="1"/>
    </row>
    <row r="59" spans="1:1" x14ac:dyDescent="0.35">
      <c r="A59" s="1"/>
    </row>
    <row r="60" spans="1:1" x14ac:dyDescent="0.35">
      <c r="A60" s="1"/>
    </row>
    <row r="61" spans="1:1" x14ac:dyDescent="0.35">
      <c r="A61" s="1"/>
    </row>
    <row r="62" spans="1:1" x14ac:dyDescent="0.35">
      <c r="A62" s="1"/>
    </row>
  </sheetData>
  <mergeCells count="38">
    <mergeCell ref="Y12:AA12"/>
    <mergeCell ref="AC12:AI12"/>
    <mergeCell ref="A12:F12"/>
    <mergeCell ref="B27:B28"/>
    <mergeCell ref="A27:A28"/>
    <mergeCell ref="B16:B18"/>
    <mergeCell ref="A16:A18"/>
    <mergeCell ref="B20:B22"/>
    <mergeCell ref="A20:A22"/>
    <mergeCell ref="A23:A26"/>
    <mergeCell ref="B23:B26"/>
    <mergeCell ref="C10:F10"/>
    <mergeCell ref="A9:B9"/>
    <mergeCell ref="A10:B10"/>
    <mergeCell ref="E11:F11"/>
    <mergeCell ref="S12:W12"/>
    <mergeCell ref="H12:Q12"/>
    <mergeCell ref="A11:B11"/>
    <mergeCell ref="A41:A45"/>
    <mergeCell ref="B46:B47"/>
    <mergeCell ref="A46:A47"/>
    <mergeCell ref="B30:B32"/>
    <mergeCell ref="A30:A32"/>
    <mergeCell ref="B34:B36"/>
    <mergeCell ref="A34:A36"/>
    <mergeCell ref="B37:B40"/>
    <mergeCell ref="A37:A40"/>
    <mergeCell ref="B41:B45"/>
    <mergeCell ref="AE6:AG6"/>
    <mergeCell ref="AH6:AI6"/>
    <mergeCell ref="B3:AD6"/>
    <mergeCell ref="A1:AI1"/>
    <mergeCell ref="AH3:AI3"/>
    <mergeCell ref="AE3:AG3"/>
    <mergeCell ref="AE4:AG4"/>
    <mergeCell ref="AH4:AI4"/>
    <mergeCell ref="AE5:AG5"/>
    <mergeCell ref="AH5:AI5"/>
  </mergeCells>
  <phoneticPr fontId="36" type="noConversion"/>
  <conditionalFormatting sqref="H14:I48">
    <cfRule type="cellIs" dxfId="62" priority="136" operator="equal">
      <formula>1</formula>
    </cfRule>
    <cfRule type="containsText" dxfId="61" priority="137" operator="containsText" text="5">
      <formula>NOT(ISERROR(SEARCH("5",H14)))</formula>
    </cfRule>
    <cfRule type="containsText" dxfId="60" priority="138" operator="containsText" text="4">
      <formula>NOT(ISERROR(SEARCH("4",H14)))</formula>
    </cfRule>
    <cfRule type="containsText" dxfId="59" priority="139" operator="containsText" text="3">
      <formula>NOT(ISERROR(SEARCH("3",H14)))</formula>
    </cfRule>
    <cfRule type="containsText" dxfId="58" priority="140" operator="containsText" text="2">
      <formula>NOT(ISERROR(SEARCH("2",H14)))</formula>
    </cfRule>
  </conditionalFormatting>
  <conditionalFormatting sqref="K14:K48">
    <cfRule type="beginsWith" dxfId="57" priority="1" operator="beginsWith" text="ÇOK DÜŞÜK">
      <formula>LEFT(K14,LEN("ÇOK DÜŞÜK"))="ÇOK DÜŞÜK"</formula>
    </cfRule>
    <cfRule type="beginsWith" dxfId="56" priority="2" operator="beginsWith" text="ÇOK">
      <formula>LEFT(K14,LEN("ÇOK"))="ÇOK"</formula>
    </cfRule>
    <cfRule type="endsWith" dxfId="55" priority="3" operator="endsWith" text="YÜKSEK">
      <formula>RIGHT(K14,LEN("YÜKSEK"))="YÜKSEK"</formula>
    </cfRule>
    <cfRule type="endsWith" dxfId="54" priority="4" operator="endsWith" text="DÜŞÜK">
      <formula>RIGHT(K14,LEN("DÜŞÜK"))="DÜŞÜK"</formula>
    </cfRule>
    <cfRule type="containsText" dxfId="53" priority="5" operator="containsText" text="ORTA">
      <formula>NOT(ISERROR(SEARCH("ORTA",K14)))</formula>
    </cfRule>
  </conditionalFormatting>
  <conditionalFormatting sqref="M14:M48">
    <cfRule type="beginsWith" dxfId="52" priority="181" operator="beginsWith" text="Kısmen">
      <formula>LEFT(M14,LEN("Kısmen"))="Kısmen"</formula>
    </cfRule>
    <cfRule type="endsWith" dxfId="51" priority="192" operator="endsWith" text="Değil">
      <formula>RIGHT(M14,LEN("Değil"))="Değil"</formula>
    </cfRule>
    <cfRule type="beginsWith" dxfId="50" priority="193" operator="beginsWith" text="Etkin">
      <formula>LEFT(M14,LEN("Etkin"))="Etkin"</formula>
    </cfRule>
    <cfRule type="beginsWith" dxfId="49" priority="194" operator="beginsWith" text="Zayıf">
      <formula>LEFT(M14,LEN("Zayıf"))="Zayıf"</formula>
    </cfRule>
  </conditionalFormatting>
  <conditionalFormatting sqref="Q14:Q48">
    <cfRule type="containsText" dxfId="48" priority="182" operator="containsText" text="ÇOK YÜKSEK">
      <formula>NOT(ISERROR(SEARCH("ÇOK YÜKSEK",Q14)))</formula>
    </cfRule>
    <cfRule type="containsText" dxfId="47" priority="183" operator="containsText" text="YÜKSEK">
      <formula>NOT(ISERROR(SEARCH("YÜKSEK",Q14)))</formula>
    </cfRule>
    <cfRule type="containsText" dxfId="46" priority="184" operator="containsText" text="ORTA">
      <formula>NOT(ISERROR(SEARCH("ORTA",Q14)))</formula>
    </cfRule>
    <cfRule type="beginsWith" dxfId="45" priority="185" operator="beginsWith" text="DÜŞÜk">
      <formula>LEFT(Q14,LEN("DÜŞÜk"))="DÜŞÜk"</formula>
    </cfRule>
    <cfRule type="containsText" dxfId="44" priority="186" operator="containsText" text="ÇOK DÜŞ">
      <formula>NOT(ISERROR(SEARCH("ÇOK DÜŞ",Q14)))</formula>
    </cfRule>
  </conditionalFormatting>
  <dataValidations disablePrompts="1" count="6">
    <dataValidation type="list" allowBlank="1" showInputMessage="1" showErrorMessage="1" sqref="H14:I48" xr:uid="{00000000-0002-0000-0000-000001000000}">
      <formula1>"Seçiniz, 1, 2, 3, 4, 5"</formula1>
    </dataValidation>
    <dataValidation type="list" allowBlank="1" showInputMessage="1" showErrorMessage="1" sqref="M14:M48" xr:uid="{00000000-0002-0000-0000-000000000000}">
      <formula1>"Yeterli Değil, Kısmen Yeterli, Yeterli, Seçiniz, Zayıf"</formula1>
    </dataValidation>
    <dataValidation type="list" allowBlank="1" showInputMessage="1" showErrorMessage="1" sqref="S14:S48" xr:uid="{00000000-0002-0000-0000-000002000000}">
      <formula1>"Seçiniz, Riskten Kaçınmak, Riski Devretmek, Riski Kabul Etmek, Riski Azaltmak, Riski Azaltmak ve Riski Devretmek"</formula1>
    </dataValidation>
    <dataValidation type="list" allowBlank="1" showInputMessage="1" showErrorMessage="1" sqref="Y14:Y48" xr:uid="{00000000-0002-0000-0000-000003000000}">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O14:O48" xr:uid="{00000000-0002-0000-0000-000004000000}">
      <formula1>"Etki, Olasılık, Etki ve Olasılık"</formula1>
    </dataValidation>
    <dataValidation type="list" allowBlank="1" showInputMessage="1" showErrorMessage="1" sqref="F14:F48" xr:uid="{00000000-0002-0000-0000-000005000000}">
      <formula1>"Seçiniz, Güncel, Güncel Değil, Değişti"</formula1>
    </dataValidation>
  </dataValidations>
  <pageMargins left="0.70866141732283472" right="0.70866141732283472" top="0.74803149606299213" bottom="0.74803149606299213" header="0.31496062992125984" footer="0.31496062992125984"/>
  <pageSetup paperSize="9" scale="29" orientation="landscape" r:id="rId1"/>
  <ignoredErrors>
    <ignoredError sqref="A16 A20 A23 A29 A27 A37 A34" twoDigitTextYear="1"/>
    <ignoredError sqref="A41 A46 A48 J16:J18 J20:J22 J23:J26 J27:J32 J34:J36 J37:J39 J46:J48 J40:J4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0"/>
  <sheetViews>
    <sheetView view="pageBreakPreview" zoomScale="85" zoomScaleNormal="100" zoomScaleSheetLayoutView="85" workbookViewId="0">
      <selection activeCell="B18" sqref="B18:D18"/>
    </sheetView>
  </sheetViews>
  <sheetFormatPr defaultRowHeight="14.5" x14ac:dyDescent="0.35"/>
  <cols>
    <col min="1" max="1" width="37.7265625" style="80" customWidth="1"/>
    <col min="2" max="3" width="26" style="80" customWidth="1"/>
    <col min="4" max="4" width="103.54296875" style="80" customWidth="1"/>
    <col min="5" max="5" width="11" customWidth="1"/>
  </cols>
  <sheetData>
    <row r="1" spans="1:4" x14ac:dyDescent="0.35">
      <c r="A1" s="221" t="s">
        <v>53</v>
      </c>
      <c r="B1" s="222"/>
      <c r="C1" s="222"/>
      <c r="D1" s="223"/>
    </row>
    <row r="2" spans="1:4" ht="15" thickBot="1" x14ac:dyDescent="0.4">
      <c r="A2" s="233"/>
      <c r="B2" s="234"/>
      <c r="C2" s="234"/>
      <c r="D2" s="235"/>
    </row>
    <row r="3" spans="1:4" ht="15" thickBot="1" x14ac:dyDescent="0.4">
      <c r="A3" s="224" t="s">
        <v>106</v>
      </c>
      <c r="B3" s="219"/>
      <c r="C3" s="219"/>
      <c r="D3" s="225"/>
    </row>
    <row r="4" spans="1:4" ht="15" thickBot="1" x14ac:dyDescent="0.4">
      <c r="A4" s="236"/>
      <c r="B4" s="206"/>
      <c r="C4" s="206"/>
      <c r="D4" s="237"/>
    </row>
    <row r="5" spans="1:4" ht="15.75" customHeight="1" thickBot="1" x14ac:dyDescent="0.4">
      <c r="A5" s="73" t="s">
        <v>107</v>
      </c>
      <c r="B5" s="226" t="s">
        <v>108</v>
      </c>
      <c r="C5" s="227"/>
      <c r="D5" s="228"/>
    </row>
    <row r="6" spans="1:4" ht="15" thickBot="1" x14ac:dyDescent="0.4">
      <c r="A6" s="73" t="s">
        <v>109</v>
      </c>
      <c r="B6" s="226" t="s">
        <v>110</v>
      </c>
      <c r="C6" s="227"/>
      <c r="D6" s="228"/>
    </row>
    <row r="7" spans="1:4" ht="15.75" customHeight="1" thickBot="1" x14ac:dyDescent="0.4">
      <c r="A7" s="73" t="s">
        <v>111</v>
      </c>
      <c r="B7" s="226" t="s">
        <v>112</v>
      </c>
      <c r="C7" s="227"/>
      <c r="D7" s="228"/>
    </row>
    <row r="8" spans="1:4" ht="30" customHeight="1" thickBot="1" x14ac:dyDescent="0.4">
      <c r="A8" s="73" t="s">
        <v>113</v>
      </c>
      <c r="B8" s="226" t="s">
        <v>114</v>
      </c>
      <c r="C8" s="227"/>
      <c r="D8" s="228"/>
    </row>
    <row r="9" spans="1:4" ht="13.5" customHeight="1" thickBot="1" x14ac:dyDescent="0.4">
      <c r="A9" s="232"/>
      <c r="B9" s="232"/>
      <c r="C9" s="232"/>
      <c r="D9" s="232"/>
    </row>
    <row r="10" spans="1:4" ht="23.25" customHeight="1" thickBot="1" x14ac:dyDescent="0.4">
      <c r="A10" s="229" t="s">
        <v>115</v>
      </c>
      <c r="B10" s="230"/>
      <c r="C10" s="230"/>
      <c r="D10" s="231"/>
    </row>
    <row r="11" spans="1:4" ht="43.5" customHeight="1" thickBot="1" x14ac:dyDescent="0.4">
      <c r="A11" s="74" t="s">
        <v>23</v>
      </c>
      <c r="B11" s="213" t="s">
        <v>116</v>
      </c>
      <c r="C11" s="214"/>
      <c r="D11" s="215"/>
    </row>
    <row r="12" spans="1:4" ht="50.25" customHeight="1" thickBot="1" x14ac:dyDescent="0.4">
      <c r="A12" s="74" t="s">
        <v>24</v>
      </c>
      <c r="B12" s="213" t="s">
        <v>117</v>
      </c>
      <c r="C12" s="214"/>
      <c r="D12" s="215"/>
    </row>
    <row r="13" spans="1:4" ht="23.25" customHeight="1" thickBot="1" x14ac:dyDescent="0.4">
      <c r="A13" s="208"/>
      <c r="B13" s="208"/>
      <c r="C13" s="208"/>
      <c r="D13" s="208"/>
    </row>
    <row r="14" spans="1:4" ht="23.25" customHeight="1" thickBot="1" x14ac:dyDescent="0.4">
      <c r="A14" s="218" t="s">
        <v>22</v>
      </c>
      <c r="B14" s="219"/>
      <c r="C14" s="219"/>
      <c r="D14" s="220"/>
    </row>
    <row r="15" spans="1:4" ht="23.25" customHeight="1" thickBot="1" x14ac:dyDescent="0.4">
      <c r="A15" s="206"/>
      <c r="B15" s="206"/>
      <c r="C15" s="206"/>
      <c r="D15" s="206"/>
    </row>
    <row r="16" spans="1:4" ht="31.5" customHeight="1" thickBot="1" x14ac:dyDescent="0.4">
      <c r="A16" s="74" t="s">
        <v>121</v>
      </c>
      <c r="B16" s="213" t="s">
        <v>118</v>
      </c>
      <c r="C16" s="214"/>
      <c r="D16" s="215"/>
    </row>
    <row r="17" spans="1:4" ht="36" customHeight="1" thickBot="1" x14ac:dyDescent="0.4">
      <c r="A17" s="74" t="s">
        <v>54</v>
      </c>
      <c r="B17" s="213" t="s">
        <v>55</v>
      </c>
      <c r="C17" s="214"/>
      <c r="D17" s="215"/>
    </row>
    <row r="18" spans="1:4" ht="47.25" customHeight="1" thickBot="1" x14ac:dyDescent="0.4">
      <c r="A18" s="74" t="s">
        <v>119</v>
      </c>
      <c r="B18" s="213" t="s">
        <v>56</v>
      </c>
      <c r="C18" s="214"/>
      <c r="D18" s="215"/>
    </row>
    <row r="19" spans="1:4" ht="96.75" customHeight="1" thickBot="1" x14ac:dyDescent="0.4">
      <c r="A19" s="76" t="s">
        <v>57</v>
      </c>
      <c r="B19" s="213" t="s">
        <v>58</v>
      </c>
      <c r="C19" s="214"/>
      <c r="D19" s="215"/>
    </row>
    <row r="20" spans="1:4" ht="29.25" customHeight="1" thickBot="1" x14ac:dyDescent="0.4">
      <c r="A20" s="76" t="s">
        <v>59</v>
      </c>
      <c r="B20" s="213" t="s">
        <v>60</v>
      </c>
      <c r="C20" s="214"/>
      <c r="D20" s="215"/>
    </row>
    <row r="21" spans="1:4" ht="30" customHeight="1" thickBot="1" x14ac:dyDescent="0.4">
      <c r="A21" s="76" t="s">
        <v>61</v>
      </c>
      <c r="B21" s="213" t="s">
        <v>62</v>
      </c>
      <c r="C21" s="214"/>
      <c r="D21" s="215"/>
    </row>
    <row r="22" spans="1:4" ht="32.25" customHeight="1" thickBot="1" x14ac:dyDescent="0.4">
      <c r="A22" s="74" t="s">
        <v>63</v>
      </c>
      <c r="B22" s="213" t="s">
        <v>64</v>
      </c>
      <c r="C22" s="214"/>
      <c r="D22" s="215"/>
    </row>
    <row r="23" spans="1:4" ht="20.25" customHeight="1" thickBot="1" x14ac:dyDescent="0.4">
      <c r="A23" s="76" t="s">
        <v>65</v>
      </c>
      <c r="B23" s="213" t="s">
        <v>66</v>
      </c>
      <c r="C23" s="214"/>
      <c r="D23" s="215"/>
    </row>
    <row r="24" spans="1:4" ht="15" thickBot="1" x14ac:dyDescent="0.4">
      <c r="A24" s="207"/>
      <c r="B24" s="207"/>
      <c r="C24" s="207"/>
      <c r="D24" s="207"/>
    </row>
    <row r="25" spans="1:4" ht="15" thickBot="1" x14ac:dyDescent="0.4">
      <c r="A25" s="218" t="s">
        <v>25</v>
      </c>
      <c r="B25" s="219"/>
      <c r="C25" s="219"/>
      <c r="D25" s="220"/>
    </row>
    <row r="26" spans="1:4" ht="15" thickBot="1" x14ac:dyDescent="0.4">
      <c r="A26" s="206"/>
      <c r="B26" s="206"/>
      <c r="C26" s="206"/>
      <c r="D26" s="206"/>
    </row>
    <row r="27" spans="1:4" ht="44.25" customHeight="1" thickBot="1" x14ac:dyDescent="0.4">
      <c r="A27" s="77" t="s">
        <v>16</v>
      </c>
      <c r="B27" s="213" t="s">
        <v>67</v>
      </c>
      <c r="C27" s="214"/>
      <c r="D27" s="215"/>
    </row>
    <row r="28" spans="1:4" ht="39" customHeight="1" thickBot="1" x14ac:dyDescent="0.4">
      <c r="A28" s="77" t="s">
        <v>15</v>
      </c>
      <c r="B28" s="213" t="s">
        <v>68</v>
      </c>
      <c r="C28" s="214"/>
      <c r="D28" s="215"/>
    </row>
    <row r="29" spans="1:4" ht="27" customHeight="1" thickBot="1" x14ac:dyDescent="0.4">
      <c r="A29" s="77" t="s">
        <v>18</v>
      </c>
      <c r="B29" s="213" t="s">
        <v>69</v>
      </c>
      <c r="C29" s="214"/>
      <c r="D29" s="215"/>
    </row>
    <row r="30" spans="1:4" ht="36.75" customHeight="1" thickBot="1" x14ac:dyDescent="0.4">
      <c r="A30" s="77" t="s">
        <v>19</v>
      </c>
      <c r="B30" s="213" t="s">
        <v>70</v>
      </c>
      <c r="C30" s="214"/>
      <c r="D30" s="215"/>
    </row>
    <row r="31" spans="1:4" ht="138" customHeight="1" thickBot="1" x14ac:dyDescent="0.4">
      <c r="A31" s="77" t="s">
        <v>20</v>
      </c>
      <c r="B31" s="213" t="s">
        <v>71</v>
      </c>
      <c r="C31" s="214"/>
      <c r="D31" s="215"/>
    </row>
    <row r="32" spans="1:4" ht="74.25" customHeight="1" thickBot="1" x14ac:dyDescent="0.4">
      <c r="A32" s="77" t="s">
        <v>21</v>
      </c>
      <c r="B32" s="213" t="s">
        <v>72</v>
      </c>
      <c r="C32" s="214"/>
      <c r="D32" s="215"/>
    </row>
    <row r="33" spans="1:5" ht="93" customHeight="1" thickBot="1" x14ac:dyDescent="0.4">
      <c r="A33" s="77" t="s">
        <v>26</v>
      </c>
      <c r="B33" s="210" t="s">
        <v>73</v>
      </c>
      <c r="C33" s="211"/>
      <c r="D33" s="212"/>
    </row>
    <row r="34" spans="1:5" ht="39.75" customHeight="1" thickBot="1" x14ac:dyDescent="0.4">
      <c r="A34" s="78" t="s">
        <v>27</v>
      </c>
      <c r="B34" s="213" t="s">
        <v>74</v>
      </c>
      <c r="C34" s="214"/>
      <c r="D34" s="215"/>
    </row>
    <row r="35" spans="1:5" ht="78" customHeight="1" thickBot="1" x14ac:dyDescent="0.4">
      <c r="A35" s="77" t="s">
        <v>28</v>
      </c>
      <c r="B35" s="213" t="s">
        <v>75</v>
      </c>
      <c r="C35" s="214"/>
      <c r="D35" s="215"/>
    </row>
    <row r="36" spans="1:5" ht="39.75" customHeight="1" thickBot="1" x14ac:dyDescent="0.4">
      <c r="A36" s="77" t="s">
        <v>76</v>
      </c>
      <c r="B36" s="213" t="s">
        <v>77</v>
      </c>
      <c r="C36" s="214"/>
      <c r="D36" s="215"/>
    </row>
    <row r="37" spans="1:5" ht="39.75" customHeight="1" thickBot="1" x14ac:dyDescent="0.4">
      <c r="A37" s="79" t="s">
        <v>78</v>
      </c>
      <c r="B37" s="216" t="s">
        <v>79</v>
      </c>
      <c r="C37" s="217"/>
      <c r="D37" s="217"/>
      <c r="E37" s="238" t="s">
        <v>120</v>
      </c>
    </row>
    <row r="38" spans="1:5" ht="39.75" customHeight="1" thickBot="1" x14ac:dyDescent="0.4">
      <c r="A38" s="79" t="s">
        <v>80</v>
      </c>
      <c r="B38" s="216" t="s">
        <v>81</v>
      </c>
      <c r="C38" s="217"/>
      <c r="D38" s="217"/>
      <c r="E38" s="239"/>
    </row>
    <row r="39" spans="1:5" ht="39.75" customHeight="1" thickBot="1" x14ac:dyDescent="0.4">
      <c r="A39" s="79" t="s">
        <v>82</v>
      </c>
      <c r="B39" s="216" t="s">
        <v>83</v>
      </c>
      <c r="C39" s="217"/>
      <c r="D39" s="217"/>
      <c r="E39" s="239"/>
    </row>
    <row r="40" spans="1:5" ht="39.75" customHeight="1" thickBot="1" x14ac:dyDescent="0.4">
      <c r="A40" s="79" t="s">
        <v>84</v>
      </c>
      <c r="B40" s="216" t="s">
        <v>85</v>
      </c>
      <c r="C40" s="217"/>
      <c r="D40" s="217"/>
      <c r="E40" s="239"/>
    </row>
    <row r="41" spans="1:5" ht="39.75" customHeight="1" thickBot="1" x14ac:dyDescent="0.4">
      <c r="A41" s="79" t="s">
        <v>86</v>
      </c>
      <c r="B41" s="216" t="s">
        <v>87</v>
      </c>
      <c r="C41" s="217"/>
      <c r="D41" s="217"/>
      <c r="E41" s="240"/>
    </row>
    <row r="42" spans="1:5" ht="15" thickBot="1" x14ac:dyDescent="0.4">
      <c r="A42" s="75"/>
      <c r="B42" s="75"/>
      <c r="C42" s="75"/>
      <c r="D42" s="75"/>
    </row>
    <row r="43" spans="1:5" ht="15" thickBot="1" x14ac:dyDescent="0.4">
      <c r="A43" s="218" t="s">
        <v>30</v>
      </c>
      <c r="B43" s="219"/>
      <c r="C43" s="219"/>
      <c r="D43" s="220"/>
    </row>
    <row r="44" spans="1:5" ht="15" thickBot="1" x14ac:dyDescent="0.4">
      <c r="A44" s="75"/>
      <c r="B44" s="75"/>
      <c r="C44" s="75"/>
      <c r="D44" s="75"/>
    </row>
    <row r="45" spans="1:5" ht="27.75" customHeight="1" thickBot="1" x14ac:dyDescent="0.4">
      <c r="A45" s="76" t="s">
        <v>31</v>
      </c>
      <c r="B45" s="213" t="s">
        <v>88</v>
      </c>
      <c r="C45" s="214"/>
      <c r="D45" s="215"/>
    </row>
    <row r="46" spans="1:5" ht="27.75" customHeight="1" thickBot="1" x14ac:dyDescent="0.4">
      <c r="A46" s="77" t="s">
        <v>32</v>
      </c>
      <c r="B46" s="213" t="s">
        <v>89</v>
      </c>
      <c r="C46" s="214"/>
      <c r="D46" s="215"/>
    </row>
    <row r="47" spans="1:5" ht="27.75" customHeight="1" thickBot="1" x14ac:dyDescent="0.4">
      <c r="A47" s="77" t="s">
        <v>33</v>
      </c>
      <c r="B47" s="210" t="s">
        <v>90</v>
      </c>
      <c r="C47" s="211"/>
      <c r="D47" s="212"/>
    </row>
    <row r="48" spans="1:5" ht="27.75" customHeight="1" thickBot="1" x14ac:dyDescent="0.4">
      <c r="A48" s="77" t="s">
        <v>91</v>
      </c>
      <c r="B48" s="213" t="s">
        <v>92</v>
      </c>
      <c r="C48" s="214"/>
      <c r="D48" s="215"/>
    </row>
    <row r="49" spans="1:4" ht="27.75" customHeight="1" thickBot="1" x14ac:dyDescent="0.4">
      <c r="A49" s="77" t="s">
        <v>34</v>
      </c>
      <c r="B49" s="213" t="s">
        <v>93</v>
      </c>
      <c r="C49" s="214"/>
      <c r="D49" s="215"/>
    </row>
    <row r="50" spans="1:4" ht="15" thickBot="1" x14ac:dyDescent="0.4">
      <c r="A50" s="208"/>
      <c r="B50" s="208"/>
      <c r="C50" s="208"/>
      <c r="D50" s="208"/>
    </row>
    <row r="51" spans="1:4" ht="15" thickBot="1" x14ac:dyDescent="0.4">
      <c r="A51" s="218" t="s">
        <v>43</v>
      </c>
      <c r="B51" s="219"/>
      <c r="C51" s="219"/>
      <c r="D51" s="220"/>
    </row>
    <row r="52" spans="1:4" ht="15" thickBot="1" x14ac:dyDescent="0.4">
      <c r="A52" s="209"/>
      <c r="B52" s="209"/>
      <c r="C52" s="209"/>
      <c r="D52" s="209"/>
    </row>
    <row r="53" spans="1:4" ht="63.75" customHeight="1" thickBot="1" x14ac:dyDescent="0.4">
      <c r="A53" s="77" t="s">
        <v>94</v>
      </c>
      <c r="B53" s="210" t="s">
        <v>95</v>
      </c>
      <c r="C53" s="211"/>
      <c r="D53" s="212"/>
    </row>
    <row r="54" spans="1:4" ht="51.75" customHeight="1" thickBot="1" x14ac:dyDescent="0.4">
      <c r="A54" s="77" t="s">
        <v>45</v>
      </c>
      <c r="B54" s="213" t="s">
        <v>96</v>
      </c>
      <c r="C54" s="214"/>
      <c r="D54" s="215"/>
    </row>
    <row r="55" spans="1:4" ht="24.75" customHeight="1" thickBot="1" x14ac:dyDescent="0.4">
      <c r="A55" s="77" t="s">
        <v>46</v>
      </c>
      <c r="B55" s="213" t="s">
        <v>97</v>
      </c>
      <c r="C55" s="214"/>
      <c r="D55" s="215"/>
    </row>
    <row r="56" spans="1:4" ht="15" thickBot="1" x14ac:dyDescent="0.4">
      <c r="A56" s="208"/>
      <c r="B56" s="208"/>
      <c r="C56" s="208"/>
      <c r="D56" s="208"/>
    </row>
    <row r="57" spans="1:4" ht="15" thickBot="1" x14ac:dyDescent="0.4">
      <c r="A57" s="218" t="s">
        <v>35</v>
      </c>
      <c r="B57" s="219"/>
      <c r="C57" s="219"/>
      <c r="D57" s="220"/>
    </row>
    <row r="58" spans="1:4" ht="15" thickBot="1" x14ac:dyDescent="0.4">
      <c r="A58" s="206"/>
      <c r="B58" s="206"/>
      <c r="C58" s="206"/>
      <c r="D58" s="206"/>
    </row>
    <row r="59" spans="1:4" ht="47.25" customHeight="1" thickBot="1" x14ac:dyDescent="0.4">
      <c r="A59" s="77" t="s">
        <v>36</v>
      </c>
      <c r="B59" s="213" t="s">
        <v>98</v>
      </c>
      <c r="C59" s="214"/>
      <c r="D59" s="215"/>
    </row>
    <row r="60" spans="1:4" ht="63.75" customHeight="1" thickBot="1" x14ac:dyDescent="0.4">
      <c r="A60" s="77" t="s">
        <v>37</v>
      </c>
      <c r="B60" s="213" t="s">
        <v>99</v>
      </c>
      <c r="C60" s="214"/>
      <c r="D60" s="215"/>
    </row>
    <row r="61" spans="1:4" ht="46.5" customHeight="1" thickBot="1" x14ac:dyDescent="0.4">
      <c r="A61" s="77" t="s">
        <v>38</v>
      </c>
      <c r="B61" s="213" t="s">
        <v>100</v>
      </c>
      <c r="C61" s="214"/>
      <c r="D61" s="215"/>
    </row>
    <row r="62" spans="1:4" ht="27.75" customHeight="1" thickBot="1" x14ac:dyDescent="0.4">
      <c r="A62" s="77" t="s">
        <v>39</v>
      </c>
      <c r="B62" s="213" t="s">
        <v>101</v>
      </c>
      <c r="C62" s="214"/>
      <c r="D62" s="215"/>
    </row>
    <row r="63" spans="1:4" ht="21.75" customHeight="1" thickBot="1" x14ac:dyDescent="0.4">
      <c r="A63" s="77" t="s">
        <v>40</v>
      </c>
      <c r="B63" s="213" t="s">
        <v>102</v>
      </c>
      <c r="C63" s="214"/>
      <c r="D63" s="215"/>
    </row>
    <row r="64" spans="1:4" ht="28.5" customHeight="1" thickBot="1" x14ac:dyDescent="0.4">
      <c r="A64" s="77" t="s">
        <v>41</v>
      </c>
      <c r="B64" s="213" t="s">
        <v>103</v>
      </c>
      <c r="C64" s="214"/>
      <c r="D64" s="215"/>
    </row>
    <row r="65" spans="1:4" ht="63" customHeight="1" thickBot="1" x14ac:dyDescent="0.4">
      <c r="A65" s="77" t="s">
        <v>104</v>
      </c>
      <c r="B65" s="210" t="s">
        <v>105</v>
      </c>
      <c r="C65" s="211"/>
      <c r="D65" s="212"/>
    </row>
    <row r="66" spans="1:4" x14ac:dyDescent="0.35">
      <c r="A66" s="75"/>
      <c r="B66" s="75"/>
      <c r="C66" s="75"/>
      <c r="D66" s="75"/>
    </row>
    <row r="67" spans="1:4" x14ac:dyDescent="0.35">
      <c r="A67" s="75"/>
      <c r="B67" s="75"/>
      <c r="C67" s="75"/>
      <c r="D67" s="75"/>
    </row>
    <row r="68" spans="1:4" x14ac:dyDescent="0.35">
      <c r="A68" s="75"/>
      <c r="B68" s="75"/>
      <c r="C68" s="75"/>
      <c r="D68" s="75"/>
    </row>
    <row r="69" spans="1:4" x14ac:dyDescent="0.35">
      <c r="A69" s="75"/>
      <c r="B69" s="75"/>
      <c r="C69" s="75"/>
      <c r="D69" s="75"/>
    </row>
    <row r="70" spans="1:4" x14ac:dyDescent="0.35">
      <c r="A70" s="75"/>
      <c r="B70" s="75"/>
      <c r="C70" s="75"/>
      <c r="D70" s="75"/>
    </row>
    <row r="71" spans="1:4" x14ac:dyDescent="0.35">
      <c r="A71" s="75"/>
      <c r="B71" s="75"/>
      <c r="C71" s="75"/>
      <c r="D71" s="75"/>
    </row>
    <row r="72" spans="1:4" x14ac:dyDescent="0.35">
      <c r="A72" s="75"/>
      <c r="B72" s="75"/>
      <c r="C72" s="75"/>
      <c r="D72" s="75"/>
    </row>
    <row r="73" spans="1:4" x14ac:dyDescent="0.35">
      <c r="A73" s="75"/>
      <c r="B73" s="75"/>
      <c r="C73" s="75"/>
      <c r="D73" s="75"/>
    </row>
    <row r="74" spans="1:4" x14ac:dyDescent="0.35">
      <c r="A74" s="75"/>
      <c r="B74" s="75"/>
      <c r="C74" s="75"/>
      <c r="D74" s="75"/>
    </row>
    <row r="75" spans="1:4" x14ac:dyDescent="0.35">
      <c r="A75" s="75"/>
      <c r="B75" s="75"/>
      <c r="C75" s="75"/>
      <c r="D75" s="75"/>
    </row>
    <row r="76" spans="1:4" x14ac:dyDescent="0.35">
      <c r="A76" s="75"/>
      <c r="B76" s="75"/>
      <c r="C76" s="75"/>
      <c r="D76" s="75"/>
    </row>
    <row r="77" spans="1:4" x14ac:dyDescent="0.35">
      <c r="A77" s="75"/>
      <c r="B77" s="75"/>
      <c r="C77" s="75"/>
      <c r="D77" s="75"/>
    </row>
    <row r="78" spans="1:4" x14ac:dyDescent="0.35">
      <c r="A78" s="75"/>
      <c r="B78" s="75"/>
      <c r="C78" s="75"/>
      <c r="D78" s="75"/>
    </row>
    <row r="79" spans="1:4" x14ac:dyDescent="0.35">
      <c r="A79" s="75"/>
      <c r="B79" s="75"/>
      <c r="C79" s="75"/>
      <c r="D79" s="75"/>
    </row>
    <row r="80" spans="1:4" x14ac:dyDescent="0.35">
      <c r="A80" s="75"/>
      <c r="B80" s="75"/>
      <c r="C80" s="75"/>
      <c r="D80" s="75"/>
    </row>
    <row r="81" spans="1:4" x14ac:dyDescent="0.35">
      <c r="A81" s="75"/>
      <c r="B81" s="75"/>
      <c r="C81" s="75"/>
      <c r="D81" s="75"/>
    </row>
    <row r="82" spans="1:4" x14ac:dyDescent="0.35">
      <c r="A82" s="75"/>
      <c r="B82" s="75"/>
      <c r="C82" s="75"/>
      <c r="D82" s="75"/>
    </row>
    <row r="83" spans="1:4" x14ac:dyDescent="0.35">
      <c r="A83" s="75"/>
      <c r="B83" s="75"/>
      <c r="C83" s="75"/>
      <c r="D83" s="75"/>
    </row>
    <row r="84" spans="1:4" x14ac:dyDescent="0.35">
      <c r="A84" s="75"/>
      <c r="B84" s="75"/>
      <c r="C84" s="75"/>
      <c r="D84" s="75"/>
    </row>
    <row r="85" spans="1:4" x14ac:dyDescent="0.35">
      <c r="A85" s="75"/>
      <c r="B85" s="75"/>
      <c r="C85" s="75"/>
      <c r="D85" s="75"/>
    </row>
    <row r="86" spans="1:4" x14ac:dyDescent="0.35">
      <c r="A86" s="75"/>
      <c r="B86" s="75"/>
      <c r="C86" s="75"/>
      <c r="D86" s="75"/>
    </row>
    <row r="87" spans="1:4" x14ac:dyDescent="0.35">
      <c r="A87" s="75"/>
      <c r="B87" s="75"/>
      <c r="C87" s="75"/>
      <c r="D87" s="75"/>
    </row>
    <row r="88" spans="1:4" x14ac:dyDescent="0.35">
      <c r="A88" s="75"/>
      <c r="B88" s="75"/>
      <c r="C88" s="75"/>
      <c r="D88" s="75"/>
    </row>
    <row r="89" spans="1:4" x14ac:dyDescent="0.35">
      <c r="A89" s="75"/>
      <c r="B89" s="75"/>
      <c r="C89" s="75"/>
      <c r="D89" s="75"/>
    </row>
    <row r="90" spans="1:4" x14ac:dyDescent="0.35">
      <c r="A90" s="75"/>
      <c r="B90" s="75"/>
      <c r="C90" s="75"/>
      <c r="D90" s="75"/>
    </row>
    <row r="91" spans="1:4" x14ac:dyDescent="0.35">
      <c r="A91" s="75"/>
      <c r="B91" s="75"/>
      <c r="C91" s="75"/>
      <c r="D91" s="75"/>
    </row>
    <row r="92" spans="1:4" x14ac:dyDescent="0.35">
      <c r="A92" s="75"/>
      <c r="B92" s="75"/>
      <c r="C92" s="75"/>
      <c r="D92" s="75"/>
    </row>
    <row r="93" spans="1:4" x14ac:dyDescent="0.35">
      <c r="A93" s="75"/>
      <c r="B93" s="75"/>
      <c r="C93" s="75"/>
      <c r="D93" s="75"/>
    </row>
    <row r="94" spans="1:4" x14ac:dyDescent="0.35">
      <c r="A94" s="75"/>
      <c r="B94" s="75"/>
      <c r="C94" s="75"/>
      <c r="D94" s="75"/>
    </row>
    <row r="95" spans="1:4" x14ac:dyDescent="0.35">
      <c r="A95" s="75"/>
      <c r="B95" s="75"/>
      <c r="C95" s="75"/>
      <c r="D95" s="75"/>
    </row>
    <row r="96" spans="1:4" x14ac:dyDescent="0.35">
      <c r="A96" s="75"/>
      <c r="B96" s="75"/>
      <c r="C96" s="75"/>
      <c r="D96" s="75"/>
    </row>
    <row r="97" spans="1:4" x14ac:dyDescent="0.35">
      <c r="A97" s="75"/>
      <c r="B97" s="75"/>
      <c r="C97" s="75"/>
      <c r="D97" s="75"/>
    </row>
    <row r="98" spans="1:4" x14ac:dyDescent="0.35">
      <c r="A98" s="75"/>
      <c r="B98" s="75"/>
      <c r="C98" s="75"/>
      <c r="D98" s="75"/>
    </row>
    <row r="99" spans="1:4" x14ac:dyDescent="0.35">
      <c r="A99" s="75"/>
      <c r="B99" s="75"/>
      <c r="C99" s="75"/>
      <c r="D99" s="75"/>
    </row>
    <row r="100" spans="1:4" x14ac:dyDescent="0.35">
      <c r="A100" s="75"/>
      <c r="B100" s="75"/>
      <c r="C100" s="75"/>
      <c r="D100" s="75"/>
    </row>
    <row r="101" spans="1:4" x14ac:dyDescent="0.35">
      <c r="A101" s="75"/>
      <c r="B101" s="75"/>
      <c r="C101" s="75"/>
      <c r="D101" s="75"/>
    </row>
    <row r="102" spans="1:4" x14ac:dyDescent="0.35">
      <c r="A102" s="75"/>
      <c r="B102" s="75"/>
      <c r="C102" s="75"/>
      <c r="D102" s="75"/>
    </row>
    <row r="103" spans="1:4" x14ac:dyDescent="0.35">
      <c r="A103" s="75"/>
      <c r="B103" s="75"/>
      <c r="C103" s="75"/>
      <c r="D103" s="75"/>
    </row>
    <row r="104" spans="1:4" x14ac:dyDescent="0.35">
      <c r="A104" s="75"/>
      <c r="B104" s="75"/>
      <c r="C104" s="75"/>
      <c r="D104" s="75"/>
    </row>
    <row r="105" spans="1:4" x14ac:dyDescent="0.35">
      <c r="A105" s="75"/>
      <c r="B105" s="75"/>
      <c r="C105" s="75"/>
      <c r="D105" s="75"/>
    </row>
    <row r="106" spans="1:4" x14ac:dyDescent="0.35">
      <c r="A106" s="75"/>
      <c r="B106" s="75"/>
      <c r="C106" s="75"/>
      <c r="D106" s="75"/>
    </row>
    <row r="107" spans="1:4" x14ac:dyDescent="0.35">
      <c r="A107" s="75"/>
      <c r="B107" s="75"/>
      <c r="C107" s="75"/>
      <c r="D107" s="75"/>
    </row>
    <row r="108" spans="1:4" x14ac:dyDescent="0.35">
      <c r="A108" s="75"/>
      <c r="B108" s="75"/>
      <c r="C108" s="75"/>
      <c r="D108" s="75"/>
    </row>
    <row r="109" spans="1:4" x14ac:dyDescent="0.35">
      <c r="A109" s="75"/>
      <c r="B109" s="75"/>
      <c r="C109" s="75"/>
      <c r="D109" s="75"/>
    </row>
    <row r="110" spans="1:4" x14ac:dyDescent="0.35">
      <c r="A110" s="75"/>
      <c r="B110" s="75"/>
      <c r="C110" s="75"/>
      <c r="D110" s="75"/>
    </row>
    <row r="111" spans="1:4" x14ac:dyDescent="0.35">
      <c r="A111" s="75"/>
      <c r="B111" s="75"/>
      <c r="C111" s="75"/>
      <c r="D111" s="75"/>
    </row>
    <row r="112" spans="1:4" x14ac:dyDescent="0.35">
      <c r="A112" s="75"/>
      <c r="B112" s="75"/>
      <c r="C112" s="75"/>
      <c r="D112" s="75"/>
    </row>
    <row r="113" spans="1:4" x14ac:dyDescent="0.35">
      <c r="A113" s="75"/>
      <c r="B113" s="75"/>
      <c r="C113" s="75"/>
      <c r="D113" s="75"/>
    </row>
    <row r="114" spans="1:4" x14ac:dyDescent="0.35">
      <c r="A114" s="75"/>
      <c r="B114" s="75"/>
      <c r="C114" s="75"/>
      <c r="D114" s="75"/>
    </row>
    <row r="115" spans="1:4" x14ac:dyDescent="0.35">
      <c r="A115" s="75"/>
      <c r="B115" s="75"/>
      <c r="C115" s="75"/>
      <c r="D115" s="75"/>
    </row>
    <row r="116" spans="1:4" x14ac:dyDescent="0.35">
      <c r="A116" s="75"/>
      <c r="B116" s="75"/>
      <c r="C116" s="75"/>
      <c r="D116" s="75"/>
    </row>
    <row r="117" spans="1:4" x14ac:dyDescent="0.35">
      <c r="A117" s="75"/>
      <c r="B117" s="75"/>
      <c r="C117" s="75"/>
      <c r="D117" s="75"/>
    </row>
    <row r="118" spans="1:4" x14ac:dyDescent="0.35">
      <c r="A118" s="75"/>
      <c r="B118" s="75"/>
      <c r="C118" s="75"/>
      <c r="D118" s="75"/>
    </row>
    <row r="119" spans="1:4" x14ac:dyDescent="0.35">
      <c r="A119" s="75"/>
      <c r="B119" s="75"/>
      <c r="C119" s="75"/>
      <c r="D119" s="75"/>
    </row>
    <row r="120" spans="1:4" x14ac:dyDescent="0.35">
      <c r="A120" s="75"/>
      <c r="B120" s="75"/>
      <c r="C120" s="75"/>
      <c r="D120" s="75"/>
    </row>
    <row r="121" spans="1:4" x14ac:dyDescent="0.35">
      <c r="A121" s="75"/>
      <c r="B121" s="75"/>
      <c r="C121" s="75"/>
      <c r="D121" s="75"/>
    </row>
    <row r="122" spans="1:4" x14ac:dyDescent="0.35">
      <c r="A122" s="75"/>
      <c r="B122" s="75"/>
      <c r="C122" s="75"/>
      <c r="D122" s="75"/>
    </row>
    <row r="123" spans="1:4" x14ac:dyDescent="0.35">
      <c r="A123" s="75"/>
      <c r="B123" s="75"/>
      <c r="C123" s="75"/>
      <c r="D123" s="75"/>
    </row>
    <row r="124" spans="1:4" x14ac:dyDescent="0.35">
      <c r="A124" s="75"/>
      <c r="B124" s="75"/>
      <c r="C124" s="75"/>
      <c r="D124" s="75"/>
    </row>
    <row r="125" spans="1:4" x14ac:dyDescent="0.35">
      <c r="A125" s="75"/>
      <c r="B125" s="75"/>
      <c r="C125" s="75"/>
      <c r="D125" s="75"/>
    </row>
    <row r="126" spans="1:4" x14ac:dyDescent="0.35">
      <c r="A126" s="75"/>
      <c r="B126" s="75"/>
      <c r="C126" s="75"/>
      <c r="D126" s="75"/>
    </row>
    <row r="127" spans="1:4" x14ac:dyDescent="0.35">
      <c r="A127" s="75"/>
      <c r="B127" s="75"/>
      <c r="C127" s="75"/>
      <c r="D127" s="75"/>
    </row>
    <row r="128" spans="1:4" x14ac:dyDescent="0.35">
      <c r="A128" s="75"/>
      <c r="B128" s="75"/>
      <c r="C128" s="75"/>
      <c r="D128" s="75"/>
    </row>
    <row r="129" spans="1:4" x14ac:dyDescent="0.35">
      <c r="A129" s="75"/>
      <c r="B129" s="75"/>
      <c r="C129" s="75"/>
      <c r="D129" s="75"/>
    </row>
    <row r="130" spans="1:4" x14ac:dyDescent="0.35">
      <c r="A130" s="75"/>
      <c r="B130" s="75"/>
      <c r="C130" s="75"/>
      <c r="D130" s="75"/>
    </row>
    <row r="131" spans="1:4" x14ac:dyDescent="0.35">
      <c r="A131" s="75"/>
      <c r="B131" s="75"/>
      <c r="C131" s="75"/>
      <c r="D131" s="75"/>
    </row>
    <row r="132" spans="1:4" x14ac:dyDescent="0.35">
      <c r="A132" s="75"/>
      <c r="B132" s="75"/>
      <c r="C132" s="75"/>
      <c r="D132" s="75"/>
    </row>
    <row r="133" spans="1:4" x14ac:dyDescent="0.35">
      <c r="A133" s="75"/>
      <c r="B133" s="75"/>
      <c r="C133" s="75"/>
      <c r="D133" s="75"/>
    </row>
    <row r="134" spans="1:4" x14ac:dyDescent="0.35">
      <c r="A134" s="75"/>
      <c r="B134" s="75"/>
      <c r="C134" s="75"/>
      <c r="D134" s="75"/>
    </row>
    <row r="135" spans="1:4" x14ac:dyDescent="0.35">
      <c r="A135" s="75"/>
      <c r="B135" s="75"/>
      <c r="C135" s="75"/>
      <c r="D135" s="75"/>
    </row>
    <row r="136" spans="1:4" x14ac:dyDescent="0.35">
      <c r="A136" s="75"/>
      <c r="B136" s="75"/>
      <c r="C136" s="75"/>
      <c r="D136" s="75"/>
    </row>
    <row r="137" spans="1:4" x14ac:dyDescent="0.35">
      <c r="A137" s="75"/>
      <c r="B137" s="75"/>
      <c r="C137" s="75"/>
      <c r="D137" s="75"/>
    </row>
    <row r="138" spans="1:4" x14ac:dyDescent="0.35">
      <c r="A138" s="75"/>
      <c r="B138" s="75"/>
      <c r="C138" s="75"/>
      <c r="D138" s="75"/>
    </row>
    <row r="139" spans="1:4" x14ac:dyDescent="0.35">
      <c r="A139" s="75"/>
      <c r="B139" s="75"/>
      <c r="C139" s="75"/>
      <c r="D139" s="75"/>
    </row>
    <row r="140" spans="1:4" x14ac:dyDescent="0.35">
      <c r="A140" s="75"/>
      <c r="B140" s="75"/>
      <c r="C140" s="75"/>
      <c r="D140" s="75"/>
    </row>
    <row r="141" spans="1:4" x14ac:dyDescent="0.35">
      <c r="A141" s="75"/>
      <c r="B141" s="75"/>
      <c r="C141" s="75"/>
      <c r="D141" s="75"/>
    </row>
    <row r="142" spans="1:4" x14ac:dyDescent="0.35">
      <c r="A142" s="75"/>
      <c r="B142" s="75"/>
      <c r="C142" s="75"/>
      <c r="D142" s="75"/>
    </row>
    <row r="143" spans="1:4" x14ac:dyDescent="0.35">
      <c r="A143" s="75"/>
      <c r="B143" s="75"/>
      <c r="C143" s="75"/>
      <c r="D143" s="75"/>
    </row>
    <row r="144" spans="1:4" x14ac:dyDescent="0.35">
      <c r="A144" s="75"/>
      <c r="B144" s="75"/>
      <c r="C144" s="75"/>
      <c r="D144" s="75"/>
    </row>
    <row r="145" spans="1:4" x14ac:dyDescent="0.35">
      <c r="A145" s="75"/>
      <c r="B145" s="75"/>
      <c r="C145" s="75"/>
      <c r="D145" s="75"/>
    </row>
    <row r="146" spans="1:4" x14ac:dyDescent="0.35">
      <c r="A146" s="75"/>
      <c r="B146" s="75"/>
      <c r="C146" s="75"/>
      <c r="D146" s="75"/>
    </row>
    <row r="147" spans="1:4" x14ac:dyDescent="0.35">
      <c r="A147" s="75"/>
      <c r="B147" s="75"/>
      <c r="C147" s="75"/>
      <c r="D147" s="75"/>
    </row>
    <row r="148" spans="1:4" x14ac:dyDescent="0.35">
      <c r="A148" s="75"/>
      <c r="B148" s="75"/>
      <c r="C148" s="75"/>
      <c r="D148" s="75"/>
    </row>
    <row r="149" spans="1:4" x14ac:dyDescent="0.35">
      <c r="A149" s="75"/>
      <c r="B149" s="75"/>
      <c r="C149" s="75"/>
      <c r="D149" s="75"/>
    </row>
    <row r="150" spans="1:4" x14ac:dyDescent="0.35">
      <c r="A150" s="75"/>
      <c r="B150" s="75"/>
      <c r="C150" s="75"/>
      <c r="D150" s="75"/>
    </row>
    <row r="151" spans="1:4" x14ac:dyDescent="0.35">
      <c r="A151" s="75"/>
      <c r="B151" s="75"/>
      <c r="C151" s="75"/>
      <c r="D151" s="75"/>
    </row>
    <row r="152" spans="1:4" x14ac:dyDescent="0.35">
      <c r="A152" s="75"/>
      <c r="B152" s="75"/>
      <c r="C152" s="75"/>
      <c r="D152" s="75"/>
    </row>
    <row r="153" spans="1:4" x14ac:dyDescent="0.35">
      <c r="A153" s="75"/>
      <c r="B153" s="75"/>
      <c r="C153" s="75"/>
      <c r="D153" s="75"/>
    </row>
    <row r="154" spans="1:4" x14ac:dyDescent="0.35">
      <c r="A154" s="75"/>
      <c r="B154" s="75"/>
      <c r="C154" s="75"/>
      <c r="D154" s="75"/>
    </row>
    <row r="155" spans="1:4" x14ac:dyDescent="0.35">
      <c r="A155" s="75"/>
      <c r="B155" s="75"/>
      <c r="C155" s="75"/>
      <c r="D155" s="75"/>
    </row>
    <row r="156" spans="1:4" x14ac:dyDescent="0.35">
      <c r="A156" s="75"/>
      <c r="B156" s="75"/>
      <c r="C156" s="75"/>
      <c r="D156" s="75"/>
    </row>
    <row r="157" spans="1:4" x14ac:dyDescent="0.35">
      <c r="A157" s="75"/>
      <c r="B157" s="75"/>
      <c r="C157" s="75"/>
      <c r="D157" s="75"/>
    </row>
    <row r="158" spans="1:4" x14ac:dyDescent="0.35">
      <c r="A158" s="75"/>
      <c r="B158" s="75"/>
      <c r="C158" s="75"/>
      <c r="D158" s="75"/>
    </row>
    <row r="159" spans="1:4" x14ac:dyDescent="0.35">
      <c r="A159" s="75"/>
      <c r="B159" s="75"/>
      <c r="C159" s="75"/>
      <c r="D159" s="75"/>
    </row>
    <row r="160" spans="1:4" x14ac:dyDescent="0.35">
      <c r="A160" s="75"/>
      <c r="B160" s="75"/>
      <c r="C160" s="75"/>
      <c r="D160" s="75"/>
    </row>
    <row r="161" spans="1:4" x14ac:dyDescent="0.35">
      <c r="A161" s="75"/>
      <c r="B161" s="75"/>
      <c r="C161" s="75"/>
      <c r="D161" s="75"/>
    </row>
    <row r="162" spans="1:4" x14ac:dyDescent="0.35">
      <c r="A162" s="75"/>
      <c r="B162" s="75"/>
      <c r="C162" s="75"/>
      <c r="D162" s="75"/>
    </row>
    <row r="163" spans="1:4" x14ac:dyDescent="0.35">
      <c r="A163" s="75"/>
      <c r="B163" s="75"/>
      <c r="C163" s="75"/>
      <c r="D163" s="75"/>
    </row>
    <row r="164" spans="1:4" x14ac:dyDescent="0.35">
      <c r="A164" s="75"/>
      <c r="B164" s="75"/>
      <c r="C164" s="75"/>
      <c r="D164" s="75"/>
    </row>
    <row r="165" spans="1:4" x14ac:dyDescent="0.35">
      <c r="A165" s="75"/>
      <c r="B165" s="75"/>
      <c r="C165" s="75"/>
      <c r="D165" s="75"/>
    </row>
    <row r="166" spans="1:4" x14ac:dyDescent="0.35">
      <c r="A166" s="75"/>
      <c r="B166" s="75"/>
      <c r="C166" s="75"/>
      <c r="D166" s="75"/>
    </row>
    <row r="167" spans="1:4" x14ac:dyDescent="0.35">
      <c r="A167" s="75"/>
      <c r="B167" s="75"/>
      <c r="C167" s="75"/>
      <c r="D167" s="75"/>
    </row>
    <row r="168" spans="1:4" x14ac:dyDescent="0.35">
      <c r="A168" s="75"/>
      <c r="B168" s="75"/>
      <c r="C168" s="75"/>
      <c r="D168" s="75"/>
    </row>
    <row r="169" spans="1:4" x14ac:dyDescent="0.35">
      <c r="A169" s="75"/>
      <c r="B169" s="75"/>
      <c r="C169" s="75"/>
      <c r="D169" s="75"/>
    </row>
    <row r="170" spans="1:4" x14ac:dyDescent="0.35">
      <c r="A170" s="75"/>
      <c r="B170" s="75"/>
      <c r="C170" s="75"/>
      <c r="D170" s="75"/>
    </row>
    <row r="171" spans="1:4" x14ac:dyDescent="0.35">
      <c r="A171" s="75"/>
      <c r="B171" s="75"/>
      <c r="C171" s="75"/>
      <c r="D171" s="75"/>
    </row>
    <row r="172" spans="1:4" x14ac:dyDescent="0.35">
      <c r="A172" s="75"/>
      <c r="B172" s="75"/>
      <c r="C172" s="75"/>
      <c r="D172" s="75"/>
    </row>
    <row r="173" spans="1:4" x14ac:dyDescent="0.35">
      <c r="A173" s="75"/>
      <c r="B173" s="75"/>
      <c r="C173" s="75"/>
      <c r="D173" s="75"/>
    </row>
    <row r="174" spans="1:4" x14ac:dyDescent="0.35">
      <c r="A174" s="75"/>
      <c r="B174" s="75"/>
      <c r="C174" s="75"/>
      <c r="D174" s="75"/>
    </row>
    <row r="175" spans="1:4" x14ac:dyDescent="0.35">
      <c r="A175" s="75"/>
      <c r="B175" s="75"/>
      <c r="C175" s="75"/>
      <c r="D175" s="75"/>
    </row>
    <row r="176" spans="1:4" x14ac:dyDescent="0.35">
      <c r="A176" s="75"/>
      <c r="B176" s="75"/>
      <c r="C176" s="75"/>
      <c r="D176" s="75"/>
    </row>
    <row r="177" spans="1:4" x14ac:dyDescent="0.35">
      <c r="A177" s="75"/>
      <c r="B177" s="75"/>
      <c r="C177" s="75"/>
      <c r="D177" s="75"/>
    </row>
    <row r="178" spans="1:4" x14ac:dyDescent="0.35">
      <c r="A178" s="75"/>
      <c r="B178" s="75"/>
      <c r="C178" s="75"/>
      <c r="D178" s="75"/>
    </row>
    <row r="179" spans="1:4" x14ac:dyDescent="0.35">
      <c r="A179" s="75"/>
      <c r="B179" s="75"/>
      <c r="C179" s="75"/>
      <c r="D179" s="75"/>
    </row>
    <row r="180" spans="1:4" x14ac:dyDescent="0.35">
      <c r="A180" s="75"/>
      <c r="B180" s="75"/>
      <c r="C180" s="75"/>
      <c r="D180" s="75"/>
    </row>
    <row r="181" spans="1:4" x14ac:dyDescent="0.35">
      <c r="A181" s="75"/>
      <c r="B181" s="75"/>
      <c r="C181" s="75"/>
      <c r="D181" s="75"/>
    </row>
    <row r="182" spans="1:4" x14ac:dyDescent="0.35">
      <c r="A182" s="75"/>
      <c r="B182" s="75"/>
      <c r="C182" s="75"/>
      <c r="D182" s="75"/>
    </row>
    <row r="183" spans="1:4" x14ac:dyDescent="0.35">
      <c r="A183" s="75"/>
      <c r="B183" s="75"/>
      <c r="C183" s="75"/>
      <c r="D183" s="75"/>
    </row>
    <row r="184" spans="1:4" x14ac:dyDescent="0.35">
      <c r="A184" s="75"/>
      <c r="B184" s="75"/>
      <c r="C184" s="75"/>
      <c r="D184" s="75"/>
    </row>
    <row r="185" spans="1:4" x14ac:dyDescent="0.35">
      <c r="A185" s="75"/>
      <c r="B185" s="75"/>
      <c r="C185" s="75"/>
      <c r="D185" s="75"/>
    </row>
    <row r="186" spans="1:4" x14ac:dyDescent="0.35">
      <c r="A186" s="75"/>
      <c r="B186" s="75"/>
      <c r="C186" s="75"/>
      <c r="D186" s="75"/>
    </row>
    <row r="187" spans="1:4" x14ac:dyDescent="0.35">
      <c r="A187" s="75"/>
      <c r="B187" s="75"/>
      <c r="C187" s="75"/>
      <c r="D187" s="75"/>
    </row>
    <row r="188" spans="1:4" x14ac:dyDescent="0.35">
      <c r="A188" s="75"/>
      <c r="B188" s="75"/>
      <c r="C188" s="75"/>
      <c r="D188" s="75"/>
    </row>
    <row r="189" spans="1:4" x14ac:dyDescent="0.35">
      <c r="A189" s="75"/>
      <c r="B189" s="75"/>
      <c r="C189" s="75"/>
      <c r="D189" s="75"/>
    </row>
    <row r="190" spans="1:4" x14ac:dyDescent="0.35">
      <c r="A190" s="75"/>
      <c r="B190" s="75"/>
      <c r="C190" s="75"/>
      <c r="D190" s="75"/>
    </row>
    <row r="191" spans="1:4" x14ac:dyDescent="0.35">
      <c r="A191" s="75"/>
      <c r="B191" s="75"/>
      <c r="C191" s="75"/>
      <c r="D191" s="75"/>
    </row>
    <row r="192" spans="1:4" x14ac:dyDescent="0.35">
      <c r="A192" s="75"/>
      <c r="B192" s="75"/>
      <c r="C192" s="75"/>
      <c r="D192" s="75"/>
    </row>
    <row r="193" spans="1:4" x14ac:dyDescent="0.35">
      <c r="A193" s="75"/>
      <c r="B193" s="75"/>
      <c r="C193" s="75"/>
      <c r="D193" s="75"/>
    </row>
    <row r="194" spans="1:4" x14ac:dyDescent="0.35">
      <c r="A194" s="75"/>
      <c r="B194" s="75"/>
      <c r="C194" s="75"/>
      <c r="D194" s="75"/>
    </row>
    <row r="195" spans="1:4" x14ac:dyDescent="0.35">
      <c r="A195" s="75"/>
      <c r="B195" s="75"/>
      <c r="C195" s="75"/>
      <c r="D195" s="75"/>
    </row>
    <row r="196" spans="1:4" x14ac:dyDescent="0.35">
      <c r="A196" s="75"/>
      <c r="B196" s="75"/>
      <c r="C196" s="75"/>
      <c r="D196" s="75"/>
    </row>
    <row r="197" spans="1:4" x14ac:dyDescent="0.35">
      <c r="A197" s="75"/>
      <c r="B197" s="75"/>
      <c r="C197" s="75"/>
      <c r="D197" s="75"/>
    </row>
    <row r="198" spans="1:4" x14ac:dyDescent="0.35">
      <c r="A198" s="75"/>
      <c r="B198" s="75"/>
      <c r="C198" s="75"/>
      <c r="D198" s="75"/>
    </row>
    <row r="199" spans="1:4" x14ac:dyDescent="0.35">
      <c r="A199" s="75"/>
      <c r="B199" s="75"/>
      <c r="C199" s="75"/>
      <c r="D199" s="75"/>
    </row>
    <row r="200" spans="1:4" x14ac:dyDescent="0.35">
      <c r="A200" s="75"/>
      <c r="B200" s="75"/>
      <c r="C200" s="75"/>
      <c r="D200" s="75"/>
    </row>
    <row r="201" spans="1:4" x14ac:dyDescent="0.35">
      <c r="A201" s="75"/>
      <c r="B201" s="75"/>
      <c r="C201" s="75"/>
      <c r="D201" s="75"/>
    </row>
    <row r="202" spans="1:4" x14ac:dyDescent="0.35">
      <c r="A202" s="75"/>
      <c r="B202" s="75"/>
      <c r="C202" s="75"/>
      <c r="D202" s="75"/>
    </row>
    <row r="203" spans="1:4" x14ac:dyDescent="0.35">
      <c r="A203" s="75"/>
      <c r="B203" s="75"/>
      <c r="C203" s="75"/>
      <c r="D203" s="75"/>
    </row>
    <row r="204" spans="1:4" x14ac:dyDescent="0.35">
      <c r="A204" s="75"/>
      <c r="B204" s="75"/>
      <c r="C204" s="75"/>
      <c r="D204" s="75"/>
    </row>
    <row r="205" spans="1:4" x14ac:dyDescent="0.35">
      <c r="A205" s="75"/>
      <c r="B205" s="75"/>
      <c r="C205" s="75"/>
      <c r="D205" s="75"/>
    </row>
    <row r="206" spans="1:4" x14ac:dyDescent="0.35">
      <c r="A206" s="75"/>
      <c r="B206" s="75"/>
      <c r="C206" s="75"/>
      <c r="D206" s="75"/>
    </row>
    <row r="207" spans="1:4" x14ac:dyDescent="0.35">
      <c r="A207" s="75"/>
      <c r="B207" s="75"/>
      <c r="C207" s="75"/>
      <c r="D207" s="75"/>
    </row>
    <row r="208" spans="1:4" x14ac:dyDescent="0.35">
      <c r="A208" s="75"/>
      <c r="B208" s="75"/>
      <c r="C208" s="75"/>
      <c r="D208" s="75"/>
    </row>
    <row r="209" spans="1:4" x14ac:dyDescent="0.35">
      <c r="A209" s="75"/>
      <c r="B209" s="75"/>
      <c r="C209" s="75"/>
      <c r="D209" s="75"/>
    </row>
    <row r="210" spans="1:4" x14ac:dyDescent="0.35">
      <c r="A210" s="75"/>
      <c r="B210" s="75"/>
      <c r="C210" s="75"/>
      <c r="D210" s="75"/>
    </row>
    <row r="211" spans="1:4" x14ac:dyDescent="0.35">
      <c r="A211" s="75"/>
      <c r="B211" s="75"/>
      <c r="C211" s="75"/>
      <c r="D211" s="75"/>
    </row>
    <row r="212" spans="1:4" x14ac:dyDescent="0.35">
      <c r="A212" s="75"/>
      <c r="B212" s="75"/>
      <c r="C212" s="75"/>
      <c r="D212" s="75"/>
    </row>
    <row r="213" spans="1:4" x14ac:dyDescent="0.35">
      <c r="A213" s="75"/>
      <c r="B213" s="75"/>
      <c r="C213" s="75"/>
      <c r="D213" s="75"/>
    </row>
    <row r="214" spans="1:4" x14ac:dyDescent="0.35">
      <c r="A214" s="75"/>
      <c r="B214" s="75"/>
      <c r="C214" s="75"/>
      <c r="D214" s="75"/>
    </row>
    <row r="215" spans="1:4" x14ac:dyDescent="0.35">
      <c r="A215" s="75"/>
      <c r="B215" s="75"/>
      <c r="C215" s="75"/>
      <c r="D215" s="75"/>
    </row>
    <row r="216" spans="1:4" x14ac:dyDescent="0.35">
      <c r="A216" s="75"/>
      <c r="B216" s="75"/>
      <c r="C216" s="75"/>
      <c r="D216" s="75"/>
    </row>
    <row r="217" spans="1:4" x14ac:dyDescent="0.35">
      <c r="A217" s="75"/>
      <c r="B217" s="75"/>
      <c r="C217" s="75"/>
      <c r="D217" s="75"/>
    </row>
    <row r="218" spans="1:4" x14ac:dyDescent="0.35">
      <c r="A218" s="75"/>
      <c r="B218" s="75"/>
      <c r="C218" s="75"/>
      <c r="D218" s="75"/>
    </row>
    <row r="219" spans="1:4" x14ac:dyDescent="0.35">
      <c r="A219" s="75"/>
      <c r="B219" s="75"/>
      <c r="C219" s="75"/>
      <c r="D219" s="75"/>
    </row>
    <row r="220" spans="1:4" x14ac:dyDescent="0.35">
      <c r="A220" s="75"/>
      <c r="B220" s="75"/>
      <c r="C220" s="75"/>
      <c r="D220" s="75"/>
    </row>
  </sheetData>
  <mergeCells count="64">
    <mergeCell ref="B19:D19"/>
    <mergeCell ref="A14:D14"/>
    <mergeCell ref="B16:D16"/>
    <mergeCell ref="B65:D65"/>
    <mergeCell ref="E37:E41"/>
    <mergeCell ref="B60:D60"/>
    <mergeCell ref="B61:D61"/>
    <mergeCell ref="B62:D62"/>
    <mergeCell ref="B63:D63"/>
    <mergeCell ref="B64:D64"/>
    <mergeCell ref="B48:D48"/>
    <mergeCell ref="B49:D49"/>
    <mergeCell ref="A51:D51"/>
    <mergeCell ref="A57:D57"/>
    <mergeCell ref="B59:D59"/>
    <mergeCell ref="A15:D15"/>
    <mergeCell ref="A1:D1"/>
    <mergeCell ref="A3:D3"/>
    <mergeCell ref="B8:D8"/>
    <mergeCell ref="B11:D11"/>
    <mergeCell ref="B5:D5"/>
    <mergeCell ref="B6:D6"/>
    <mergeCell ref="B7:D7"/>
    <mergeCell ref="A10:D10"/>
    <mergeCell ref="A9:D9"/>
    <mergeCell ref="A2:D2"/>
    <mergeCell ref="A4:D4"/>
    <mergeCell ref="B45:D45"/>
    <mergeCell ref="B46:D46"/>
    <mergeCell ref="B17:D17"/>
    <mergeCell ref="B18:D18"/>
    <mergeCell ref="B12:D12"/>
    <mergeCell ref="B31:D31"/>
    <mergeCell ref="B20:D20"/>
    <mergeCell ref="B21:D21"/>
    <mergeCell ref="B22:D22"/>
    <mergeCell ref="B23:D23"/>
    <mergeCell ref="A25:D25"/>
    <mergeCell ref="B27:D27"/>
    <mergeCell ref="B28:D28"/>
    <mergeCell ref="B29:D29"/>
    <mergeCell ref="B30:D30"/>
    <mergeCell ref="A13:D13"/>
    <mergeCell ref="B35:D35"/>
    <mergeCell ref="B36:D36"/>
    <mergeCell ref="B40:D40"/>
    <mergeCell ref="B41:D41"/>
    <mergeCell ref="A43:D43"/>
    <mergeCell ref="A58:D58"/>
    <mergeCell ref="A24:D24"/>
    <mergeCell ref="A26:D26"/>
    <mergeCell ref="A50:D50"/>
    <mergeCell ref="A52:D52"/>
    <mergeCell ref="A56:D56"/>
    <mergeCell ref="B53:D53"/>
    <mergeCell ref="B54:D54"/>
    <mergeCell ref="B55:D55"/>
    <mergeCell ref="B47:D47"/>
    <mergeCell ref="B32:D32"/>
    <mergeCell ref="B33:D33"/>
    <mergeCell ref="B37:D37"/>
    <mergeCell ref="B38:D38"/>
    <mergeCell ref="B39:D39"/>
    <mergeCell ref="B34:D34"/>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2"/>
  <sheetViews>
    <sheetView workbookViewId="0">
      <selection activeCell="A9" sqref="A9"/>
    </sheetView>
  </sheetViews>
  <sheetFormatPr defaultRowHeight="14.5" x14ac:dyDescent="0.35"/>
  <cols>
    <col min="1" max="1" width="118.7265625" style="82" customWidth="1"/>
  </cols>
  <sheetData>
    <row r="2" spans="1:1" ht="15" thickBot="1" x14ac:dyDescent="0.4">
      <c r="A2" s="81"/>
    </row>
    <row r="3" spans="1:1" ht="17.5" x14ac:dyDescent="0.35">
      <c r="A3" s="83" t="s">
        <v>0</v>
      </c>
    </row>
    <row r="4" spans="1:1" x14ac:dyDescent="0.35">
      <c r="A4" s="84"/>
    </row>
    <row r="5" spans="1:1" x14ac:dyDescent="0.35">
      <c r="A5" s="85" t="s">
        <v>11</v>
      </c>
    </row>
    <row r="6" spans="1:1" x14ac:dyDescent="0.35">
      <c r="A6" s="86"/>
    </row>
    <row r="7" spans="1:1" x14ac:dyDescent="0.35">
      <c r="A7" s="85" t="s">
        <v>12</v>
      </c>
    </row>
    <row r="8" spans="1:1" x14ac:dyDescent="0.35">
      <c r="A8" s="86"/>
    </row>
    <row r="9" spans="1:1" x14ac:dyDescent="0.35">
      <c r="A9" s="85" t="s">
        <v>13</v>
      </c>
    </row>
    <row r="10" spans="1:1" x14ac:dyDescent="0.35">
      <c r="A10" s="86"/>
    </row>
    <row r="11" spans="1:1" x14ac:dyDescent="0.35">
      <c r="A11" s="85" t="s">
        <v>14</v>
      </c>
    </row>
    <row r="12" spans="1:1" x14ac:dyDescent="0.35">
      <c r="A12" s="84"/>
    </row>
    <row r="13" spans="1:1" x14ac:dyDescent="0.35">
      <c r="A13" s="86"/>
    </row>
    <row r="14" spans="1:1" ht="29" x14ac:dyDescent="0.35">
      <c r="A14" s="85" t="s">
        <v>1</v>
      </c>
    </row>
    <row r="15" spans="1:1" x14ac:dyDescent="0.35">
      <c r="A15" s="86"/>
    </row>
    <row r="16" spans="1:1" x14ac:dyDescent="0.35">
      <c r="A16" s="85" t="s">
        <v>2</v>
      </c>
    </row>
    <row r="17" spans="1:1" x14ac:dyDescent="0.35">
      <c r="A17" s="86"/>
    </row>
    <row r="18" spans="1:1" x14ac:dyDescent="0.35">
      <c r="A18" s="86" t="s">
        <v>3</v>
      </c>
    </row>
    <row r="19" spans="1:1" x14ac:dyDescent="0.35">
      <c r="A19" s="86"/>
    </row>
    <row r="20" spans="1:1" x14ac:dyDescent="0.35">
      <c r="A20" s="86" t="s">
        <v>4</v>
      </c>
    </row>
    <row r="21" spans="1:1" x14ac:dyDescent="0.35">
      <c r="A21" s="86"/>
    </row>
    <row r="22" spans="1:1" x14ac:dyDescent="0.35">
      <c r="A22" s="86" t="s">
        <v>5</v>
      </c>
    </row>
    <row r="23" spans="1:1" x14ac:dyDescent="0.35">
      <c r="A23" s="86"/>
    </row>
    <row r="24" spans="1:1" x14ac:dyDescent="0.35">
      <c r="A24" s="86" t="s">
        <v>6</v>
      </c>
    </row>
    <row r="25" spans="1:1" x14ac:dyDescent="0.35">
      <c r="A25" s="86"/>
    </row>
    <row r="26" spans="1:1" x14ac:dyDescent="0.35">
      <c r="A26" s="85" t="s">
        <v>7</v>
      </c>
    </row>
    <row r="27" spans="1:1" x14ac:dyDescent="0.35">
      <c r="A27" s="86"/>
    </row>
    <row r="28" spans="1:1" x14ac:dyDescent="0.35">
      <c r="A28" s="86" t="s">
        <v>8</v>
      </c>
    </row>
    <row r="29" spans="1:1" x14ac:dyDescent="0.35">
      <c r="A29" s="86"/>
    </row>
    <row r="30" spans="1:1" x14ac:dyDescent="0.35">
      <c r="A30" s="86" t="s">
        <v>9</v>
      </c>
    </row>
    <row r="31" spans="1:1" x14ac:dyDescent="0.35">
      <c r="A31" s="86"/>
    </row>
    <row r="32" spans="1:1" ht="15" thickBot="1" x14ac:dyDescent="0.4">
      <c r="A32" s="87" t="s">
        <v>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A138"/>
  <sheetViews>
    <sheetView showGridLines="0" zoomScaleNormal="100" workbookViewId="0">
      <selection activeCell="AZ131" sqref="AZ131"/>
    </sheetView>
  </sheetViews>
  <sheetFormatPr defaultColWidth="8.81640625" defaultRowHeight="14.5" x14ac:dyDescent="0.35"/>
  <cols>
    <col min="1" max="1" width="2.81640625" style="30" customWidth="1"/>
    <col min="2" max="2" width="12.7265625" style="30" customWidth="1"/>
    <col min="3" max="3" width="17.81640625" style="30" customWidth="1"/>
    <col min="4" max="4" width="40.7265625" style="30" customWidth="1"/>
    <col min="5" max="16" width="10.453125" style="30" bestFit="1" customWidth="1"/>
    <col min="17" max="50" width="8.81640625" style="30"/>
    <col min="51" max="51" width="12.7265625" style="30" customWidth="1"/>
    <col min="52" max="52" width="20.7265625" style="30" bestFit="1" customWidth="1"/>
    <col min="53" max="16384" width="8.81640625" style="30"/>
  </cols>
  <sheetData>
    <row r="1" spans="2:53" ht="28.9" customHeight="1" thickBot="1" x14ac:dyDescent="0.4">
      <c r="B1" s="241" t="s">
        <v>124</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3"/>
    </row>
    <row r="2" spans="2:53" ht="15" customHeight="1" thickBot="1" x14ac:dyDescent="0.4">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3" spans="2:53" ht="26.5" customHeight="1" thickBot="1" x14ac:dyDescent="0.4">
      <c r="B3" s="244" t="s">
        <v>125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6"/>
      <c r="AT3" s="247" t="s">
        <v>126</v>
      </c>
      <c r="AU3" s="248"/>
      <c r="AV3" s="248"/>
      <c r="AW3" s="248"/>
      <c r="AX3" s="248"/>
      <c r="AY3" s="248"/>
      <c r="AZ3" s="249"/>
    </row>
    <row r="4" spans="2:53" ht="29" x14ac:dyDescent="0.35">
      <c r="B4" s="32" t="s">
        <v>127</v>
      </c>
      <c r="C4" s="33" t="s">
        <v>128</v>
      </c>
      <c r="D4" s="33" t="s">
        <v>129</v>
      </c>
      <c r="E4" s="33">
        <v>1</v>
      </c>
      <c r="F4" s="33">
        <f>E4+1</f>
        <v>2</v>
      </c>
      <c r="G4" s="33">
        <f t="shared" ref="G4:AO4" si="0">F4+1</f>
        <v>3</v>
      </c>
      <c r="H4" s="33">
        <f t="shared" si="0"/>
        <v>4</v>
      </c>
      <c r="I4" s="33">
        <f t="shared" si="0"/>
        <v>5</v>
      </c>
      <c r="J4" s="33">
        <f t="shared" si="0"/>
        <v>6</v>
      </c>
      <c r="K4" s="33">
        <f t="shared" si="0"/>
        <v>7</v>
      </c>
      <c r="L4" s="33">
        <f t="shared" si="0"/>
        <v>8</v>
      </c>
      <c r="M4" s="33">
        <f t="shared" si="0"/>
        <v>9</v>
      </c>
      <c r="N4" s="33">
        <f t="shared" si="0"/>
        <v>10</v>
      </c>
      <c r="O4" s="33">
        <f t="shared" si="0"/>
        <v>11</v>
      </c>
      <c r="P4" s="33">
        <f t="shared" si="0"/>
        <v>12</v>
      </c>
      <c r="Q4" s="33">
        <f t="shared" si="0"/>
        <v>13</v>
      </c>
      <c r="R4" s="33">
        <f t="shared" si="0"/>
        <v>14</v>
      </c>
      <c r="S4" s="33">
        <f t="shared" si="0"/>
        <v>15</v>
      </c>
      <c r="T4" s="33">
        <f t="shared" si="0"/>
        <v>16</v>
      </c>
      <c r="U4" s="33">
        <f t="shared" si="0"/>
        <v>17</v>
      </c>
      <c r="V4" s="33">
        <f t="shared" si="0"/>
        <v>18</v>
      </c>
      <c r="W4" s="33">
        <f t="shared" si="0"/>
        <v>19</v>
      </c>
      <c r="X4" s="33">
        <f t="shared" si="0"/>
        <v>20</v>
      </c>
      <c r="Y4" s="33">
        <f t="shared" si="0"/>
        <v>21</v>
      </c>
      <c r="Z4" s="33">
        <f t="shared" si="0"/>
        <v>22</v>
      </c>
      <c r="AA4" s="33">
        <f t="shared" si="0"/>
        <v>23</v>
      </c>
      <c r="AB4" s="33">
        <f t="shared" si="0"/>
        <v>24</v>
      </c>
      <c r="AC4" s="33">
        <f t="shared" si="0"/>
        <v>25</v>
      </c>
      <c r="AD4" s="33">
        <f t="shared" si="0"/>
        <v>26</v>
      </c>
      <c r="AE4" s="33">
        <f t="shared" si="0"/>
        <v>27</v>
      </c>
      <c r="AF4" s="33">
        <f t="shared" si="0"/>
        <v>28</v>
      </c>
      <c r="AG4" s="33">
        <f t="shared" si="0"/>
        <v>29</v>
      </c>
      <c r="AH4" s="33">
        <f t="shared" si="0"/>
        <v>30</v>
      </c>
      <c r="AI4" s="33">
        <f t="shared" si="0"/>
        <v>31</v>
      </c>
      <c r="AJ4" s="33">
        <f t="shared" si="0"/>
        <v>32</v>
      </c>
      <c r="AK4" s="33">
        <f t="shared" si="0"/>
        <v>33</v>
      </c>
      <c r="AL4" s="33">
        <f t="shared" si="0"/>
        <v>34</v>
      </c>
      <c r="AM4" s="33">
        <f t="shared" si="0"/>
        <v>35</v>
      </c>
      <c r="AN4" s="33">
        <f t="shared" si="0"/>
        <v>36</v>
      </c>
      <c r="AO4" s="33">
        <f t="shared" si="0"/>
        <v>37</v>
      </c>
      <c r="AP4" s="33">
        <f>AO4+1</f>
        <v>38</v>
      </c>
      <c r="AQ4" s="33">
        <f>AP4+1</f>
        <v>39</v>
      </c>
      <c r="AR4" s="34">
        <f>AQ4+1</f>
        <v>40</v>
      </c>
      <c r="AT4" s="35">
        <v>5</v>
      </c>
      <c r="AU4" s="36">
        <v>4</v>
      </c>
      <c r="AV4" s="36">
        <v>3</v>
      </c>
      <c r="AW4" s="36">
        <v>2</v>
      </c>
      <c r="AX4" s="36">
        <v>1</v>
      </c>
      <c r="AY4" s="36" t="s">
        <v>130</v>
      </c>
      <c r="AZ4" s="37" t="s">
        <v>131</v>
      </c>
    </row>
    <row r="5" spans="2:53" ht="34.5" x14ac:dyDescent="0.35">
      <c r="B5" s="38">
        <v>1</v>
      </c>
      <c r="C5" s="91" t="s">
        <v>160</v>
      </c>
      <c r="D5" s="93" t="s">
        <v>170</v>
      </c>
      <c r="E5" s="145">
        <v>5</v>
      </c>
      <c r="F5" s="145">
        <v>4</v>
      </c>
      <c r="G5" s="145">
        <v>5</v>
      </c>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40"/>
      <c r="AT5" s="41">
        <f>COUNTIF(E5:AR5,"5")</f>
        <v>2</v>
      </c>
      <c r="AU5" s="42">
        <f>COUNTIF(E5:AR5,"4")</f>
        <v>1</v>
      </c>
      <c r="AV5" s="42">
        <f>COUNTIF(E5:AR5,"3")</f>
        <v>0</v>
      </c>
      <c r="AW5" s="42">
        <f>COUNTIF(E5:AR5,"2")</f>
        <v>0</v>
      </c>
      <c r="AX5" s="42">
        <f>COUNTIF(E5:AR5,"1")</f>
        <v>0</v>
      </c>
      <c r="AY5" s="42">
        <f>SUM(AT5:AX5)</f>
        <v>3</v>
      </c>
      <c r="AZ5" s="43">
        <f>ROUND(SUMPRODUCT($AT$4:$AX$4,AT5:AX5)/AY5,0)</f>
        <v>5</v>
      </c>
      <c r="BA5" s="44"/>
    </row>
    <row r="6" spans="2:53" ht="46" x14ac:dyDescent="0.35">
      <c r="B6" s="38">
        <f>B5+1</f>
        <v>2</v>
      </c>
      <c r="C6" s="91" t="s">
        <v>161</v>
      </c>
      <c r="D6" s="94" t="s">
        <v>169</v>
      </c>
      <c r="E6" s="145">
        <v>5</v>
      </c>
      <c r="F6" s="145">
        <v>5</v>
      </c>
      <c r="G6" s="145">
        <v>4</v>
      </c>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40"/>
      <c r="AT6" s="41">
        <f t="shared" ref="AT6:AT69" si="1">COUNTIF(E6:AR6,"5")</f>
        <v>2</v>
      </c>
      <c r="AU6" s="42">
        <f t="shared" ref="AU6:AU69" si="2">COUNTIF(E6:AR6,"4")</f>
        <v>1</v>
      </c>
      <c r="AV6" s="42">
        <f t="shared" ref="AV6:AV69" si="3">COUNTIF(E6:AR6,"3")</f>
        <v>0</v>
      </c>
      <c r="AW6" s="42">
        <f t="shared" ref="AW6:AW69" si="4">COUNTIF(E6:AR6,"2")</f>
        <v>0</v>
      </c>
      <c r="AX6" s="42">
        <f t="shared" ref="AX6:AX69" si="5">COUNTIF(E6:AR6,"1")</f>
        <v>0</v>
      </c>
      <c r="AY6" s="42">
        <f>SUM(AT6:AX6)</f>
        <v>3</v>
      </c>
      <c r="AZ6" s="43">
        <f t="shared" ref="AZ6:AZ69" si="6">ROUND(SUMPRODUCT($AT$4:$AX$4,AT6:AX6)/AY6,0)</f>
        <v>5</v>
      </c>
      <c r="BA6" s="44"/>
    </row>
    <row r="7" spans="2:53" ht="34.5" x14ac:dyDescent="0.35">
      <c r="B7" s="38">
        <f t="shared" ref="B7:B68" si="7">B6+1</f>
        <v>3</v>
      </c>
      <c r="C7" s="91" t="s">
        <v>162</v>
      </c>
      <c r="D7" s="95" t="s">
        <v>157</v>
      </c>
      <c r="E7" s="145">
        <v>4</v>
      </c>
      <c r="F7" s="145">
        <v>4</v>
      </c>
      <c r="G7" s="145">
        <v>4</v>
      </c>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40"/>
      <c r="AT7" s="41">
        <f t="shared" si="1"/>
        <v>0</v>
      </c>
      <c r="AU7" s="42">
        <f t="shared" si="2"/>
        <v>3</v>
      </c>
      <c r="AV7" s="42">
        <f t="shared" si="3"/>
        <v>0</v>
      </c>
      <c r="AW7" s="42">
        <f t="shared" si="4"/>
        <v>0</v>
      </c>
      <c r="AX7" s="42">
        <f t="shared" si="5"/>
        <v>0</v>
      </c>
      <c r="AY7" s="42">
        <f t="shared" ref="AY7:AY69" si="8">SUM(AT7:AX7)</f>
        <v>3</v>
      </c>
      <c r="AZ7" s="43">
        <f t="shared" si="6"/>
        <v>4</v>
      </c>
      <c r="BA7" s="44"/>
    </row>
    <row r="8" spans="2:53" ht="34.5" x14ac:dyDescent="0.35">
      <c r="B8" s="38">
        <f t="shared" si="7"/>
        <v>4</v>
      </c>
      <c r="C8" s="91" t="s">
        <v>163</v>
      </c>
      <c r="D8" s="95" t="s">
        <v>158</v>
      </c>
      <c r="E8" s="145">
        <v>4</v>
      </c>
      <c r="F8" s="145">
        <v>4</v>
      </c>
      <c r="G8" s="145">
        <v>3</v>
      </c>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40"/>
      <c r="AT8" s="41">
        <f t="shared" si="1"/>
        <v>0</v>
      </c>
      <c r="AU8" s="42">
        <f t="shared" si="2"/>
        <v>2</v>
      </c>
      <c r="AV8" s="42">
        <f t="shared" si="3"/>
        <v>1</v>
      </c>
      <c r="AW8" s="42">
        <f t="shared" si="4"/>
        <v>0</v>
      </c>
      <c r="AX8" s="42">
        <f t="shared" si="5"/>
        <v>0</v>
      </c>
      <c r="AY8" s="42">
        <f t="shared" si="8"/>
        <v>3</v>
      </c>
      <c r="AZ8" s="43">
        <f t="shared" si="6"/>
        <v>4</v>
      </c>
      <c r="BA8" s="44"/>
    </row>
    <row r="9" spans="2:53" ht="46" x14ac:dyDescent="0.35">
      <c r="B9" s="38">
        <f t="shared" si="7"/>
        <v>5</v>
      </c>
      <c r="C9" s="91" t="s">
        <v>164</v>
      </c>
      <c r="D9" s="95" t="s">
        <v>159</v>
      </c>
      <c r="E9" s="145">
        <v>3</v>
      </c>
      <c r="F9" s="145">
        <v>3</v>
      </c>
      <c r="G9" s="145">
        <v>4</v>
      </c>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40"/>
      <c r="AT9" s="41">
        <f t="shared" si="1"/>
        <v>0</v>
      </c>
      <c r="AU9" s="42">
        <f t="shared" si="2"/>
        <v>1</v>
      </c>
      <c r="AV9" s="42">
        <f t="shared" si="3"/>
        <v>2</v>
      </c>
      <c r="AW9" s="42">
        <f t="shared" si="4"/>
        <v>0</v>
      </c>
      <c r="AX9" s="42">
        <f t="shared" si="5"/>
        <v>0</v>
      </c>
      <c r="AY9" s="42">
        <f t="shared" si="8"/>
        <v>3</v>
      </c>
      <c r="AZ9" s="43">
        <f t="shared" si="6"/>
        <v>3</v>
      </c>
      <c r="BA9" s="44"/>
    </row>
    <row r="10" spans="2:53" ht="57.5" x14ac:dyDescent="0.35">
      <c r="B10" s="38">
        <f t="shared" si="7"/>
        <v>6</v>
      </c>
      <c r="C10" s="91" t="s">
        <v>165</v>
      </c>
      <c r="D10" s="95" t="s">
        <v>167</v>
      </c>
      <c r="E10" s="145">
        <v>4</v>
      </c>
      <c r="F10" s="145">
        <v>4</v>
      </c>
      <c r="G10" s="145">
        <v>4</v>
      </c>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40"/>
      <c r="AT10" s="41">
        <f t="shared" si="1"/>
        <v>0</v>
      </c>
      <c r="AU10" s="42">
        <f t="shared" si="2"/>
        <v>3</v>
      </c>
      <c r="AV10" s="42">
        <f t="shared" si="3"/>
        <v>0</v>
      </c>
      <c r="AW10" s="42">
        <f t="shared" si="4"/>
        <v>0</v>
      </c>
      <c r="AX10" s="42">
        <f t="shared" si="5"/>
        <v>0</v>
      </c>
      <c r="AY10" s="42">
        <f t="shared" si="8"/>
        <v>3</v>
      </c>
      <c r="AZ10" s="43">
        <f t="shared" si="6"/>
        <v>4</v>
      </c>
      <c r="BA10" s="44"/>
    </row>
    <row r="11" spans="2:53" ht="80.5" x14ac:dyDescent="0.35">
      <c r="B11" s="38">
        <f t="shared" si="7"/>
        <v>7</v>
      </c>
      <c r="C11" s="91" t="s">
        <v>166</v>
      </c>
      <c r="D11" s="95" t="s">
        <v>168</v>
      </c>
      <c r="E11" s="145">
        <v>4</v>
      </c>
      <c r="F11" s="145">
        <v>5</v>
      </c>
      <c r="G11" s="145">
        <v>5</v>
      </c>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40"/>
      <c r="AT11" s="41">
        <f t="shared" si="1"/>
        <v>2</v>
      </c>
      <c r="AU11" s="42">
        <f t="shared" si="2"/>
        <v>1</v>
      </c>
      <c r="AV11" s="42">
        <f t="shared" si="3"/>
        <v>0</v>
      </c>
      <c r="AW11" s="42">
        <f t="shared" si="4"/>
        <v>0</v>
      </c>
      <c r="AX11" s="42">
        <f t="shared" si="5"/>
        <v>0</v>
      </c>
      <c r="AY11" s="42">
        <f t="shared" si="8"/>
        <v>3</v>
      </c>
      <c r="AZ11" s="43">
        <f t="shared" si="6"/>
        <v>5</v>
      </c>
      <c r="BA11" s="44"/>
    </row>
    <row r="12" spans="2:53" ht="57.5" x14ac:dyDescent="0.35">
      <c r="B12" s="38">
        <f t="shared" si="7"/>
        <v>8</v>
      </c>
      <c r="C12" s="91" t="s">
        <v>171</v>
      </c>
      <c r="D12" s="95" t="s">
        <v>173</v>
      </c>
      <c r="E12" s="104">
        <v>5</v>
      </c>
      <c r="F12" s="145">
        <v>4</v>
      </c>
      <c r="G12" s="145">
        <v>4</v>
      </c>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40"/>
      <c r="AT12" s="41">
        <f t="shared" si="1"/>
        <v>1</v>
      </c>
      <c r="AU12" s="42">
        <f t="shared" si="2"/>
        <v>2</v>
      </c>
      <c r="AV12" s="42">
        <f t="shared" si="3"/>
        <v>0</v>
      </c>
      <c r="AW12" s="42">
        <f t="shared" si="4"/>
        <v>0</v>
      </c>
      <c r="AX12" s="42">
        <f t="shared" si="5"/>
        <v>0</v>
      </c>
      <c r="AY12" s="42">
        <f t="shared" si="8"/>
        <v>3</v>
      </c>
      <c r="AZ12" s="43">
        <f t="shared" si="6"/>
        <v>4</v>
      </c>
      <c r="BA12" s="44"/>
    </row>
    <row r="13" spans="2:53" ht="57.5" x14ac:dyDescent="0.35">
      <c r="B13" s="38">
        <f t="shared" si="7"/>
        <v>9</v>
      </c>
      <c r="C13" s="91" t="s">
        <v>172</v>
      </c>
      <c r="D13" s="95" t="s">
        <v>174</v>
      </c>
      <c r="E13" s="104">
        <v>4</v>
      </c>
      <c r="F13" s="145">
        <v>4</v>
      </c>
      <c r="G13" s="145">
        <v>4</v>
      </c>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40"/>
      <c r="AT13" s="41">
        <f t="shared" si="1"/>
        <v>0</v>
      </c>
      <c r="AU13" s="42">
        <f t="shared" si="2"/>
        <v>3</v>
      </c>
      <c r="AV13" s="42">
        <f t="shared" si="3"/>
        <v>0</v>
      </c>
      <c r="AW13" s="42">
        <f t="shared" si="4"/>
        <v>0</v>
      </c>
      <c r="AX13" s="42">
        <f t="shared" si="5"/>
        <v>0</v>
      </c>
      <c r="AY13" s="42">
        <f t="shared" si="8"/>
        <v>3</v>
      </c>
      <c r="AZ13" s="43">
        <f t="shared" si="6"/>
        <v>4</v>
      </c>
      <c r="BA13" s="44"/>
    </row>
    <row r="14" spans="2:53" ht="57.5" x14ac:dyDescent="0.35">
      <c r="B14" s="38">
        <f t="shared" si="7"/>
        <v>10</v>
      </c>
      <c r="C14" s="91" t="s">
        <v>176</v>
      </c>
      <c r="D14" s="95" t="s">
        <v>175</v>
      </c>
      <c r="E14" s="104">
        <v>4</v>
      </c>
      <c r="F14" s="145">
        <v>5</v>
      </c>
      <c r="G14" s="145">
        <v>4</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40"/>
      <c r="AT14" s="41">
        <f t="shared" si="1"/>
        <v>1</v>
      </c>
      <c r="AU14" s="42">
        <f t="shared" si="2"/>
        <v>2</v>
      </c>
      <c r="AV14" s="42">
        <f t="shared" si="3"/>
        <v>0</v>
      </c>
      <c r="AW14" s="42">
        <f t="shared" si="4"/>
        <v>0</v>
      </c>
      <c r="AX14" s="42">
        <f t="shared" si="5"/>
        <v>0</v>
      </c>
      <c r="AY14" s="42">
        <f t="shared" si="8"/>
        <v>3</v>
      </c>
      <c r="AZ14" s="43">
        <f t="shared" si="6"/>
        <v>4</v>
      </c>
      <c r="BA14" s="44"/>
    </row>
    <row r="15" spans="2:53" ht="57.5" x14ac:dyDescent="0.35">
      <c r="B15" s="38">
        <f t="shared" si="7"/>
        <v>11</v>
      </c>
      <c r="C15" s="91" t="s">
        <v>177</v>
      </c>
      <c r="D15" s="95" t="s">
        <v>178</v>
      </c>
      <c r="E15" s="104">
        <v>5</v>
      </c>
      <c r="F15" s="145">
        <v>5</v>
      </c>
      <c r="G15" s="145">
        <v>4</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40"/>
      <c r="AT15" s="41">
        <f t="shared" si="1"/>
        <v>2</v>
      </c>
      <c r="AU15" s="42">
        <f t="shared" si="2"/>
        <v>1</v>
      </c>
      <c r="AV15" s="42">
        <f t="shared" si="3"/>
        <v>0</v>
      </c>
      <c r="AW15" s="42">
        <f t="shared" si="4"/>
        <v>0</v>
      </c>
      <c r="AX15" s="42">
        <f t="shared" si="5"/>
        <v>0</v>
      </c>
      <c r="AY15" s="42">
        <f t="shared" si="8"/>
        <v>3</v>
      </c>
      <c r="AZ15" s="43">
        <f t="shared" si="6"/>
        <v>5</v>
      </c>
      <c r="BA15" s="44"/>
    </row>
    <row r="16" spans="2:53" ht="23" x14ac:dyDescent="0.35">
      <c r="B16" s="38">
        <f t="shared" si="7"/>
        <v>12</v>
      </c>
      <c r="C16" s="91" t="s">
        <v>309</v>
      </c>
      <c r="D16" s="93" t="s">
        <v>305</v>
      </c>
      <c r="E16" s="104">
        <v>4</v>
      </c>
      <c r="F16" s="145">
        <v>3</v>
      </c>
      <c r="G16" s="145">
        <v>3</v>
      </c>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40"/>
      <c r="AT16" s="41">
        <f t="shared" si="1"/>
        <v>0</v>
      </c>
      <c r="AU16" s="42">
        <f t="shared" si="2"/>
        <v>1</v>
      </c>
      <c r="AV16" s="42">
        <f t="shared" si="3"/>
        <v>2</v>
      </c>
      <c r="AW16" s="42">
        <f t="shared" si="4"/>
        <v>0</v>
      </c>
      <c r="AX16" s="42">
        <f t="shared" si="5"/>
        <v>0</v>
      </c>
      <c r="AY16" s="42">
        <f t="shared" si="8"/>
        <v>3</v>
      </c>
      <c r="AZ16" s="43">
        <f t="shared" si="6"/>
        <v>3</v>
      </c>
      <c r="BA16" s="44"/>
    </row>
    <row r="17" spans="2:53" ht="23" x14ac:dyDescent="0.35">
      <c r="B17" s="38">
        <f t="shared" si="7"/>
        <v>13</v>
      </c>
      <c r="C17" s="91" t="s">
        <v>310</v>
      </c>
      <c r="D17" s="93" t="s">
        <v>306</v>
      </c>
      <c r="E17" s="104">
        <v>3</v>
      </c>
      <c r="F17" s="145">
        <v>3</v>
      </c>
      <c r="G17" s="145">
        <v>3</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40"/>
      <c r="AT17" s="41">
        <f t="shared" si="1"/>
        <v>0</v>
      </c>
      <c r="AU17" s="42">
        <f t="shared" si="2"/>
        <v>0</v>
      </c>
      <c r="AV17" s="42">
        <f t="shared" si="3"/>
        <v>3</v>
      </c>
      <c r="AW17" s="42">
        <f t="shared" si="4"/>
        <v>0</v>
      </c>
      <c r="AX17" s="42">
        <f t="shared" si="5"/>
        <v>0</v>
      </c>
      <c r="AY17" s="42">
        <f t="shared" si="8"/>
        <v>3</v>
      </c>
      <c r="AZ17" s="43">
        <f t="shared" si="6"/>
        <v>3</v>
      </c>
      <c r="BA17" s="44"/>
    </row>
    <row r="18" spans="2:53" ht="23" x14ac:dyDescent="0.35">
      <c r="B18" s="38">
        <f t="shared" si="7"/>
        <v>14</v>
      </c>
      <c r="C18" s="91" t="s">
        <v>311</v>
      </c>
      <c r="D18" s="93" t="s">
        <v>308</v>
      </c>
      <c r="E18" s="104">
        <v>3</v>
      </c>
      <c r="F18" s="145">
        <v>3</v>
      </c>
      <c r="G18" s="145">
        <v>3</v>
      </c>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40"/>
      <c r="AT18" s="41">
        <f t="shared" si="1"/>
        <v>0</v>
      </c>
      <c r="AU18" s="42">
        <f t="shared" si="2"/>
        <v>0</v>
      </c>
      <c r="AV18" s="42">
        <f t="shared" si="3"/>
        <v>3</v>
      </c>
      <c r="AW18" s="42">
        <f t="shared" si="4"/>
        <v>0</v>
      </c>
      <c r="AX18" s="42">
        <f t="shared" si="5"/>
        <v>0</v>
      </c>
      <c r="AY18" s="42">
        <f t="shared" si="8"/>
        <v>3</v>
      </c>
      <c r="AZ18" s="43">
        <f t="shared" si="6"/>
        <v>3</v>
      </c>
      <c r="BA18" s="44"/>
    </row>
    <row r="19" spans="2:53" ht="57.5" x14ac:dyDescent="0.35">
      <c r="B19" s="38">
        <f t="shared" si="7"/>
        <v>15</v>
      </c>
      <c r="C19" s="91" t="s">
        <v>312</v>
      </c>
      <c r="D19" s="93" t="s">
        <v>307</v>
      </c>
      <c r="E19" s="104">
        <v>3</v>
      </c>
      <c r="F19" s="145">
        <v>4</v>
      </c>
      <c r="G19" s="145">
        <v>3</v>
      </c>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40"/>
      <c r="AT19" s="41">
        <f t="shared" si="1"/>
        <v>0</v>
      </c>
      <c r="AU19" s="42">
        <f t="shared" si="2"/>
        <v>1</v>
      </c>
      <c r="AV19" s="42">
        <f t="shared" si="3"/>
        <v>2</v>
      </c>
      <c r="AW19" s="42">
        <f t="shared" si="4"/>
        <v>0</v>
      </c>
      <c r="AX19" s="42">
        <f t="shared" si="5"/>
        <v>0</v>
      </c>
      <c r="AY19" s="42">
        <f t="shared" si="8"/>
        <v>3</v>
      </c>
      <c r="AZ19" s="43">
        <f t="shared" si="6"/>
        <v>3</v>
      </c>
      <c r="BA19" s="44"/>
    </row>
    <row r="20" spans="2:53" ht="34.5" x14ac:dyDescent="0.35">
      <c r="B20" s="38">
        <f t="shared" si="7"/>
        <v>16</v>
      </c>
      <c r="C20" s="91" t="s">
        <v>315</v>
      </c>
      <c r="D20" s="95" t="s">
        <v>313</v>
      </c>
      <c r="E20" s="104">
        <v>4</v>
      </c>
      <c r="F20" s="145">
        <v>4</v>
      </c>
      <c r="G20" s="145">
        <v>5</v>
      </c>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40"/>
      <c r="AT20" s="41">
        <f t="shared" si="1"/>
        <v>1</v>
      </c>
      <c r="AU20" s="42">
        <f t="shared" si="2"/>
        <v>2</v>
      </c>
      <c r="AV20" s="42">
        <f t="shared" si="3"/>
        <v>0</v>
      </c>
      <c r="AW20" s="42">
        <f t="shared" si="4"/>
        <v>0</v>
      </c>
      <c r="AX20" s="42">
        <f t="shared" si="5"/>
        <v>0</v>
      </c>
      <c r="AY20" s="42">
        <f t="shared" si="8"/>
        <v>3</v>
      </c>
      <c r="AZ20" s="43">
        <f t="shared" si="6"/>
        <v>4</v>
      </c>
      <c r="BA20" s="44"/>
    </row>
    <row r="21" spans="2:53" ht="23" x14ac:dyDescent="0.35">
      <c r="B21" s="38">
        <f t="shared" si="7"/>
        <v>17</v>
      </c>
      <c r="C21" s="91" t="s">
        <v>316</v>
      </c>
      <c r="D21" s="95" t="s">
        <v>314</v>
      </c>
      <c r="E21" s="104">
        <v>4</v>
      </c>
      <c r="F21" s="145">
        <v>4</v>
      </c>
      <c r="G21" s="145">
        <v>4</v>
      </c>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40"/>
      <c r="AT21" s="41">
        <f t="shared" si="1"/>
        <v>0</v>
      </c>
      <c r="AU21" s="42">
        <f t="shared" si="2"/>
        <v>3</v>
      </c>
      <c r="AV21" s="42">
        <f t="shared" si="3"/>
        <v>0</v>
      </c>
      <c r="AW21" s="42">
        <f t="shared" si="4"/>
        <v>0</v>
      </c>
      <c r="AX21" s="42">
        <f t="shared" si="5"/>
        <v>0</v>
      </c>
      <c r="AY21" s="42">
        <f t="shared" si="8"/>
        <v>3</v>
      </c>
      <c r="AZ21" s="43">
        <f t="shared" si="6"/>
        <v>4</v>
      </c>
      <c r="BA21" s="44"/>
    </row>
    <row r="22" spans="2:53" ht="34.5" x14ac:dyDescent="0.35">
      <c r="B22" s="38">
        <f t="shared" si="7"/>
        <v>18</v>
      </c>
      <c r="C22" s="91" t="s">
        <v>319</v>
      </c>
      <c r="D22" s="95" t="s">
        <v>317</v>
      </c>
      <c r="E22" s="104">
        <v>3</v>
      </c>
      <c r="F22" s="145">
        <v>4</v>
      </c>
      <c r="G22" s="145">
        <v>3</v>
      </c>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40"/>
      <c r="AT22" s="41">
        <f t="shared" si="1"/>
        <v>0</v>
      </c>
      <c r="AU22" s="42">
        <f t="shared" si="2"/>
        <v>1</v>
      </c>
      <c r="AV22" s="42">
        <f t="shared" si="3"/>
        <v>2</v>
      </c>
      <c r="AW22" s="42">
        <f t="shared" si="4"/>
        <v>0</v>
      </c>
      <c r="AX22" s="42">
        <f t="shared" si="5"/>
        <v>0</v>
      </c>
      <c r="AY22" s="42">
        <f t="shared" si="8"/>
        <v>3</v>
      </c>
      <c r="AZ22" s="43">
        <f t="shared" si="6"/>
        <v>3</v>
      </c>
      <c r="BA22" s="44"/>
    </row>
    <row r="23" spans="2:53" ht="34.5" x14ac:dyDescent="0.35">
      <c r="B23" s="38">
        <f t="shared" si="7"/>
        <v>19</v>
      </c>
      <c r="C23" s="91" t="s">
        <v>320</v>
      </c>
      <c r="D23" s="95" t="s">
        <v>318</v>
      </c>
      <c r="E23" s="104">
        <v>3</v>
      </c>
      <c r="F23" s="145">
        <v>4</v>
      </c>
      <c r="G23" s="145">
        <v>3</v>
      </c>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40"/>
      <c r="AT23" s="41">
        <f t="shared" si="1"/>
        <v>0</v>
      </c>
      <c r="AU23" s="42">
        <f t="shared" si="2"/>
        <v>1</v>
      </c>
      <c r="AV23" s="42">
        <f t="shared" si="3"/>
        <v>2</v>
      </c>
      <c r="AW23" s="42">
        <f t="shared" si="4"/>
        <v>0</v>
      </c>
      <c r="AX23" s="42">
        <f t="shared" si="5"/>
        <v>0</v>
      </c>
      <c r="AY23" s="42">
        <f t="shared" si="8"/>
        <v>3</v>
      </c>
      <c r="AZ23" s="43">
        <f t="shared" si="6"/>
        <v>3</v>
      </c>
      <c r="BA23" s="44"/>
    </row>
    <row r="24" spans="2:53" ht="46" x14ac:dyDescent="0.35">
      <c r="B24" s="38">
        <f t="shared" si="7"/>
        <v>20</v>
      </c>
      <c r="C24" s="91" t="s">
        <v>179</v>
      </c>
      <c r="D24" s="95" t="s">
        <v>182</v>
      </c>
      <c r="E24" s="104">
        <v>4</v>
      </c>
      <c r="F24" s="145">
        <v>4</v>
      </c>
      <c r="G24" s="145">
        <v>4</v>
      </c>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40"/>
      <c r="AT24" s="41">
        <f t="shared" si="1"/>
        <v>0</v>
      </c>
      <c r="AU24" s="42">
        <f t="shared" si="2"/>
        <v>3</v>
      </c>
      <c r="AV24" s="42">
        <f t="shared" si="3"/>
        <v>0</v>
      </c>
      <c r="AW24" s="42">
        <f t="shared" si="4"/>
        <v>0</v>
      </c>
      <c r="AX24" s="42">
        <f t="shared" si="5"/>
        <v>0</v>
      </c>
      <c r="AY24" s="42">
        <f t="shared" si="8"/>
        <v>3</v>
      </c>
      <c r="AZ24" s="43">
        <f t="shared" si="6"/>
        <v>4</v>
      </c>
      <c r="BA24" s="44"/>
    </row>
    <row r="25" spans="2:53" ht="46" x14ac:dyDescent="0.35">
      <c r="B25" s="38">
        <f t="shared" si="7"/>
        <v>21</v>
      </c>
      <c r="C25" s="91" t="s">
        <v>180</v>
      </c>
      <c r="D25" s="95" t="s">
        <v>181</v>
      </c>
      <c r="E25" s="105">
        <v>5</v>
      </c>
      <c r="F25" s="145">
        <v>4</v>
      </c>
      <c r="G25" s="145">
        <v>4</v>
      </c>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40"/>
      <c r="AT25" s="41">
        <f t="shared" si="1"/>
        <v>1</v>
      </c>
      <c r="AU25" s="42">
        <f t="shared" si="2"/>
        <v>2</v>
      </c>
      <c r="AV25" s="42">
        <f t="shared" si="3"/>
        <v>0</v>
      </c>
      <c r="AW25" s="42">
        <f t="shared" si="4"/>
        <v>0</v>
      </c>
      <c r="AX25" s="42">
        <f t="shared" si="5"/>
        <v>0</v>
      </c>
      <c r="AY25" s="42">
        <f t="shared" si="8"/>
        <v>3</v>
      </c>
      <c r="AZ25" s="43">
        <f t="shared" si="6"/>
        <v>4</v>
      </c>
      <c r="BA25" s="44"/>
    </row>
    <row r="26" spans="2:53" ht="46" x14ac:dyDescent="0.35">
      <c r="B26" s="38">
        <f t="shared" si="7"/>
        <v>22</v>
      </c>
      <c r="C26" s="91" t="s">
        <v>184</v>
      </c>
      <c r="D26" s="95" t="s">
        <v>183</v>
      </c>
      <c r="E26" s="104">
        <v>5</v>
      </c>
      <c r="F26" s="145">
        <v>4</v>
      </c>
      <c r="G26" s="145">
        <v>4</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40"/>
      <c r="AT26" s="41">
        <f t="shared" si="1"/>
        <v>1</v>
      </c>
      <c r="AU26" s="42">
        <f t="shared" si="2"/>
        <v>2</v>
      </c>
      <c r="AV26" s="42">
        <f t="shared" si="3"/>
        <v>0</v>
      </c>
      <c r="AW26" s="42">
        <f t="shared" si="4"/>
        <v>0</v>
      </c>
      <c r="AX26" s="42">
        <f t="shared" si="5"/>
        <v>0</v>
      </c>
      <c r="AY26" s="42">
        <f t="shared" si="8"/>
        <v>3</v>
      </c>
      <c r="AZ26" s="43">
        <f t="shared" si="6"/>
        <v>4</v>
      </c>
      <c r="BA26" s="44"/>
    </row>
    <row r="27" spans="2:53" ht="46" x14ac:dyDescent="0.35">
      <c r="B27" s="38">
        <f t="shared" si="7"/>
        <v>23</v>
      </c>
      <c r="C27" s="91" t="s">
        <v>185</v>
      </c>
      <c r="D27" s="95" t="s">
        <v>187</v>
      </c>
      <c r="E27" s="105">
        <v>4</v>
      </c>
      <c r="F27" s="145">
        <v>5</v>
      </c>
      <c r="G27" s="145">
        <v>4</v>
      </c>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0"/>
      <c r="AT27" s="41">
        <f t="shared" si="1"/>
        <v>1</v>
      </c>
      <c r="AU27" s="42">
        <f t="shared" si="2"/>
        <v>2</v>
      </c>
      <c r="AV27" s="42">
        <f t="shared" si="3"/>
        <v>0</v>
      </c>
      <c r="AW27" s="42">
        <f t="shared" si="4"/>
        <v>0</v>
      </c>
      <c r="AX27" s="42">
        <f t="shared" si="5"/>
        <v>0</v>
      </c>
      <c r="AY27" s="42">
        <f t="shared" si="8"/>
        <v>3</v>
      </c>
      <c r="AZ27" s="43">
        <f t="shared" si="6"/>
        <v>4</v>
      </c>
      <c r="BA27" s="44"/>
    </row>
    <row r="28" spans="2:53" ht="46" x14ac:dyDescent="0.35">
      <c r="B28" s="38">
        <f t="shared" si="7"/>
        <v>24</v>
      </c>
      <c r="C28" s="91" t="s">
        <v>186</v>
      </c>
      <c r="D28" s="95" t="s">
        <v>188</v>
      </c>
      <c r="E28" s="105">
        <v>4</v>
      </c>
      <c r="F28" s="145">
        <v>5</v>
      </c>
      <c r="G28" s="145">
        <v>4</v>
      </c>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40"/>
      <c r="AT28" s="41">
        <f t="shared" si="1"/>
        <v>1</v>
      </c>
      <c r="AU28" s="42">
        <f t="shared" si="2"/>
        <v>2</v>
      </c>
      <c r="AV28" s="42">
        <f t="shared" si="3"/>
        <v>0</v>
      </c>
      <c r="AW28" s="42">
        <f t="shared" si="4"/>
        <v>0</v>
      </c>
      <c r="AX28" s="42">
        <f t="shared" si="5"/>
        <v>0</v>
      </c>
      <c r="AY28" s="42">
        <f t="shared" si="8"/>
        <v>3</v>
      </c>
      <c r="AZ28" s="43">
        <f t="shared" si="6"/>
        <v>4</v>
      </c>
      <c r="BA28" s="44"/>
    </row>
    <row r="29" spans="2:53" ht="46" x14ac:dyDescent="0.35">
      <c r="B29" s="38">
        <f t="shared" si="7"/>
        <v>25</v>
      </c>
      <c r="C29" s="91" t="s">
        <v>189</v>
      </c>
      <c r="D29" s="95" t="s">
        <v>190</v>
      </c>
      <c r="E29" s="104">
        <v>5</v>
      </c>
      <c r="F29" s="145">
        <v>5</v>
      </c>
      <c r="G29" s="145">
        <v>5</v>
      </c>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40"/>
      <c r="AT29" s="41">
        <f t="shared" si="1"/>
        <v>3</v>
      </c>
      <c r="AU29" s="42">
        <f t="shared" si="2"/>
        <v>0</v>
      </c>
      <c r="AV29" s="42">
        <f t="shared" si="3"/>
        <v>0</v>
      </c>
      <c r="AW29" s="42">
        <f t="shared" si="4"/>
        <v>0</v>
      </c>
      <c r="AX29" s="42">
        <f t="shared" si="5"/>
        <v>0</v>
      </c>
      <c r="AY29" s="42">
        <f t="shared" si="8"/>
        <v>3</v>
      </c>
      <c r="AZ29" s="43">
        <f t="shared" si="6"/>
        <v>5</v>
      </c>
      <c r="BA29" s="44"/>
    </row>
    <row r="30" spans="2:53" ht="34.5" x14ac:dyDescent="0.35">
      <c r="B30" s="38">
        <f t="shared" si="7"/>
        <v>26</v>
      </c>
      <c r="C30" s="91" t="s">
        <v>191</v>
      </c>
      <c r="D30" s="95" t="s">
        <v>192</v>
      </c>
      <c r="E30" s="104">
        <v>4</v>
      </c>
      <c r="F30" s="145">
        <v>4</v>
      </c>
      <c r="G30" s="145">
        <v>4</v>
      </c>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40"/>
      <c r="AT30" s="41">
        <f t="shared" si="1"/>
        <v>0</v>
      </c>
      <c r="AU30" s="42">
        <f t="shared" si="2"/>
        <v>3</v>
      </c>
      <c r="AV30" s="42">
        <f t="shared" si="3"/>
        <v>0</v>
      </c>
      <c r="AW30" s="42">
        <f t="shared" si="4"/>
        <v>0</v>
      </c>
      <c r="AX30" s="42">
        <f t="shared" si="5"/>
        <v>0</v>
      </c>
      <c r="AY30" s="42">
        <f t="shared" si="8"/>
        <v>3</v>
      </c>
      <c r="AZ30" s="43">
        <f t="shared" si="6"/>
        <v>4</v>
      </c>
      <c r="BA30" s="44"/>
    </row>
    <row r="31" spans="2:53" ht="46" x14ac:dyDescent="0.35">
      <c r="B31" s="38">
        <f t="shared" si="7"/>
        <v>27</v>
      </c>
      <c r="C31" s="91" t="s">
        <v>204</v>
      </c>
      <c r="D31" s="93" t="s">
        <v>205</v>
      </c>
      <c r="E31" s="104">
        <v>4</v>
      </c>
      <c r="F31" s="145">
        <v>3</v>
      </c>
      <c r="G31" s="145">
        <v>3</v>
      </c>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40"/>
      <c r="AT31" s="41">
        <f t="shared" si="1"/>
        <v>0</v>
      </c>
      <c r="AU31" s="42">
        <f t="shared" si="2"/>
        <v>1</v>
      </c>
      <c r="AV31" s="42">
        <f t="shared" si="3"/>
        <v>2</v>
      </c>
      <c r="AW31" s="42">
        <f t="shared" si="4"/>
        <v>0</v>
      </c>
      <c r="AX31" s="42">
        <f t="shared" si="5"/>
        <v>0</v>
      </c>
      <c r="AY31" s="42">
        <f t="shared" si="8"/>
        <v>3</v>
      </c>
      <c r="AZ31" s="43">
        <f t="shared" si="6"/>
        <v>3</v>
      </c>
      <c r="BA31" s="44"/>
    </row>
    <row r="32" spans="2:53" ht="34.5" x14ac:dyDescent="0.35">
      <c r="B32" s="38">
        <f t="shared" si="7"/>
        <v>28</v>
      </c>
      <c r="C32" s="91" t="s">
        <v>206</v>
      </c>
      <c r="D32" s="93" t="s">
        <v>207</v>
      </c>
      <c r="E32" s="105">
        <v>3</v>
      </c>
      <c r="F32" s="145">
        <v>3</v>
      </c>
      <c r="G32" s="145">
        <v>3</v>
      </c>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40"/>
      <c r="AT32" s="41">
        <f t="shared" si="1"/>
        <v>0</v>
      </c>
      <c r="AU32" s="42">
        <f t="shared" si="2"/>
        <v>0</v>
      </c>
      <c r="AV32" s="42">
        <f t="shared" si="3"/>
        <v>3</v>
      </c>
      <c r="AW32" s="42">
        <f t="shared" si="4"/>
        <v>0</v>
      </c>
      <c r="AX32" s="42">
        <f t="shared" si="5"/>
        <v>0</v>
      </c>
      <c r="AY32" s="42">
        <f t="shared" si="8"/>
        <v>3</v>
      </c>
      <c r="AZ32" s="43">
        <f t="shared" si="6"/>
        <v>3</v>
      </c>
      <c r="BA32" s="44"/>
    </row>
    <row r="33" spans="2:53" ht="57.5" x14ac:dyDescent="0.35">
      <c r="B33" s="38">
        <f t="shared" si="7"/>
        <v>29</v>
      </c>
      <c r="C33" s="91" t="s">
        <v>208</v>
      </c>
      <c r="D33" s="93" t="s">
        <v>209</v>
      </c>
      <c r="E33" s="104">
        <v>3</v>
      </c>
      <c r="F33" s="145">
        <v>4</v>
      </c>
      <c r="G33" s="145">
        <v>3</v>
      </c>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40"/>
      <c r="AT33" s="41">
        <f t="shared" si="1"/>
        <v>0</v>
      </c>
      <c r="AU33" s="42">
        <f t="shared" si="2"/>
        <v>1</v>
      </c>
      <c r="AV33" s="42">
        <f t="shared" si="3"/>
        <v>2</v>
      </c>
      <c r="AW33" s="42">
        <f t="shared" si="4"/>
        <v>0</v>
      </c>
      <c r="AX33" s="42">
        <f t="shared" si="5"/>
        <v>0</v>
      </c>
      <c r="AY33" s="42">
        <f t="shared" si="8"/>
        <v>3</v>
      </c>
      <c r="AZ33" s="43">
        <f t="shared" si="6"/>
        <v>3</v>
      </c>
      <c r="BA33" s="44"/>
    </row>
    <row r="34" spans="2:53" ht="46" x14ac:dyDescent="0.35">
      <c r="B34" s="38">
        <f t="shared" si="7"/>
        <v>30</v>
      </c>
      <c r="C34" s="91" t="s">
        <v>215</v>
      </c>
      <c r="D34" s="93" t="s">
        <v>211</v>
      </c>
      <c r="E34" s="105">
        <v>4</v>
      </c>
      <c r="F34" s="145">
        <v>4</v>
      </c>
      <c r="G34" s="145">
        <v>4</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0"/>
      <c r="AT34" s="41">
        <f t="shared" si="1"/>
        <v>0</v>
      </c>
      <c r="AU34" s="42">
        <f t="shared" si="2"/>
        <v>3</v>
      </c>
      <c r="AV34" s="42">
        <f t="shared" si="3"/>
        <v>0</v>
      </c>
      <c r="AW34" s="42">
        <f t="shared" si="4"/>
        <v>0</v>
      </c>
      <c r="AX34" s="42">
        <f t="shared" si="5"/>
        <v>0</v>
      </c>
      <c r="AY34" s="42">
        <f t="shared" si="8"/>
        <v>3</v>
      </c>
      <c r="AZ34" s="43">
        <f t="shared" si="6"/>
        <v>4</v>
      </c>
      <c r="BA34" s="44"/>
    </row>
    <row r="35" spans="2:53" ht="46" x14ac:dyDescent="0.35">
      <c r="B35" s="38">
        <f t="shared" si="7"/>
        <v>31</v>
      </c>
      <c r="C35" s="91" t="s">
        <v>216</v>
      </c>
      <c r="D35" s="93" t="s">
        <v>212</v>
      </c>
      <c r="E35" s="104">
        <v>1</v>
      </c>
      <c r="F35" s="145">
        <v>2</v>
      </c>
      <c r="G35" s="145">
        <v>2</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40"/>
      <c r="AT35" s="41">
        <f t="shared" si="1"/>
        <v>0</v>
      </c>
      <c r="AU35" s="42">
        <f t="shared" si="2"/>
        <v>0</v>
      </c>
      <c r="AV35" s="42">
        <f t="shared" si="3"/>
        <v>0</v>
      </c>
      <c r="AW35" s="42">
        <f t="shared" si="4"/>
        <v>2</v>
      </c>
      <c r="AX35" s="42">
        <f t="shared" si="5"/>
        <v>1</v>
      </c>
      <c r="AY35" s="42">
        <f t="shared" si="8"/>
        <v>3</v>
      </c>
      <c r="AZ35" s="43">
        <f t="shared" si="6"/>
        <v>2</v>
      </c>
      <c r="BA35" s="44"/>
    </row>
    <row r="36" spans="2:53" ht="46" x14ac:dyDescent="0.35">
      <c r="B36" s="38">
        <f t="shared" si="7"/>
        <v>32</v>
      </c>
      <c r="C36" s="91" t="s">
        <v>217</v>
      </c>
      <c r="D36" s="93" t="s">
        <v>213</v>
      </c>
      <c r="E36" s="105">
        <v>3</v>
      </c>
      <c r="F36" s="145">
        <v>3</v>
      </c>
      <c r="G36" s="145">
        <v>3</v>
      </c>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0"/>
      <c r="AT36" s="41">
        <f t="shared" si="1"/>
        <v>0</v>
      </c>
      <c r="AU36" s="42">
        <f t="shared" si="2"/>
        <v>0</v>
      </c>
      <c r="AV36" s="42">
        <f t="shared" si="3"/>
        <v>3</v>
      </c>
      <c r="AW36" s="42">
        <f t="shared" si="4"/>
        <v>0</v>
      </c>
      <c r="AX36" s="42">
        <f t="shared" si="5"/>
        <v>0</v>
      </c>
      <c r="AY36" s="42">
        <f t="shared" si="8"/>
        <v>3</v>
      </c>
      <c r="AZ36" s="43">
        <f t="shared" si="6"/>
        <v>3</v>
      </c>
      <c r="BA36" s="44"/>
    </row>
    <row r="37" spans="2:53" ht="34.5" x14ac:dyDescent="0.35">
      <c r="B37" s="38">
        <f t="shared" si="7"/>
        <v>33</v>
      </c>
      <c r="C37" s="91" t="s">
        <v>225</v>
      </c>
      <c r="D37" s="93" t="s">
        <v>221</v>
      </c>
      <c r="E37" s="104">
        <v>3</v>
      </c>
      <c r="F37" s="145">
        <v>3</v>
      </c>
      <c r="G37" s="145">
        <v>3</v>
      </c>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0"/>
      <c r="AT37" s="41">
        <f t="shared" si="1"/>
        <v>0</v>
      </c>
      <c r="AU37" s="42">
        <f t="shared" si="2"/>
        <v>0</v>
      </c>
      <c r="AV37" s="42">
        <f t="shared" si="3"/>
        <v>3</v>
      </c>
      <c r="AW37" s="42">
        <f t="shared" si="4"/>
        <v>0</v>
      </c>
      <c r="AX37" s="42">
        <f t="shared" si="5"/>
        <v>0</v>
      </c>
      <c r="AY37" s="42">
        <f t="shared" si="8"/>
        <v>3</v>
      </c>
      <c r="AZ37" s="43">
        <f t="shared" si="6"/>
        <v>3</v>
      </c>
      <c r="BA37" s="44"/>
    </row>
    <row r="38" spans="2:53" ht="34.5" x14ac:dyDescent="0.35">
      <c r="B38" s="38">
        <f t="shared" si="7"/>
        <v>34</v>
      </c>
      <c r="C38" s="91" t="s">
        <v>226</v>
      </c>
      <c r="D38" s="93" t="s">
        <v>222</v>
      </c>
      <c r="E38" s="105">
        <v>2</v>
      </c>
      <c r="F38" s="145">
        <v>1</v>
      </c>
      <c r="G38" s="145">
        <v>2</v>
      </c>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40"/>
      <c r="AT38" s="41">
        <f t="shared" si="1"/>
        <v>0</v>
      </c>
      <c r="AU38" s="42">
        <f t="shared" si="2"/>
        <v>0</v>
      </c>
      <c r="AV38" s="42">
        <f t="shared" si="3"/>
        <v>0</v>
      </c>
      <c r="AW38" s="42">
        <f t="shared" si="4"/>
        <v>2</v>
      </c>
      <c r="AX38" s="42">
        <f t="shared" si="5"/>
        <v>1</v>
      </c>
      <c r="AY38" s="42">
        <f t="shared" si="8"/>
        <v>3</v>
      </c>
      <c r="AZ38" s="43">
        <f t="shared" si="6"/>
        <v>2</v>
      </c>
      <c r="BA38" s="44"/>
    </row>
    <row r="39" spans="2:53" ht="46" x14ac:dyDescent="0.35">
      <c r="B39" s="38">
        <f t="shared" si="7"/>
        <v>35</v>
      </c>
      <c r="C39" s="91" t="s">
        <v>227</v>
      </c>
      <c r="D39" s="93" t="s">
        <v>223</v>
      </c>
      <c r="E39" s="104">
        <v>2</v>
      </c>
      <c r="F39" s="145">
        <v>1</v>
      </c>
      <c r="G39" s="145">
        <v>2</v>
      </c>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40"/>
      <c r="AT39" s="41">
        <f t="shared" si="1"/>
        <v>0</v>
      </c>
      <c r="AU39" s="42">
        <f t="shared" si="2"/>
        <v>0</v>
      </c>
      <c r="AV39" s="42">
        <f t="shared" si="3"/>
        <v>0</v>
      </c>
      <c r="AW39" s="42">
        <f t="shared" si="4"/>
        <v>2</v>
      </c>
      <c r="AX39" s="42">
        <f t="shared" si="5"/>
        <v>1</v>
      </c>
      <c r="AY39" s="42">
        <f t="shared" si="8"/>
        <v>3</v>
      </c>
      <c r="AZ39" s="43">
        <f t="shared" si="6"/>
        <v>2</v>
      </c>
      <c r="BA39" s="44"/>
    </row>
    <row r="40" spans="2:53" ht="46" x14ac:dyDescent="0.35">
      <c r="B40" s="38">
        <f t="shared" si="7"/>
        <v>36</v>
      </c>
      <c r="C40" s="91" t="s">
        <v>228</v>
      </c>
      <c r="D40" s="93" t="s">
        <v>224</v>
      </c>
      <c r="E40" s="105">
        <v>2</v>
      </c>
      <c r="F40" s="145">
        <v>1</v>
      </c>
      <c r="G40" s="145">
        <v>2</v>
      </c>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40"/>
      <c r="AT40" s="41">
        <f t="shared" si="1"/>
        <v>0</v>
      </c>
      <c r="AU40" s="42">
        <f t="shared" si="2"/>
        <v>0</v>
      </c>
      <c r="AV40" s="42">
        <f t="shared" si="3"/>
        <v>0</v>
      </c>
      <c r="AW40" s="42">
        <f t="shared" si="4"/>
        <v>2</v>
      </c>
      <c r="AX40" s="42">
        <f t="shared" si="5"/>
        <v>1</v>
      </c>
      <c r="AY40" s="42">
        <f t="shared" si="8"/>
        <v>3</v>
      </c>
      <c r="AZ40" s="43">
        <f t="shared" si="6"/>
        <v>2</v>
      </c>
      <c r="BA40" s="44"/>
    </row>
    <row r="41" spans="2:53" ht="46" x14ac:dyDescent="0.35">
      <c r="B41" s="38">
        <f t="shared" si="7"/>
        <v>37</v>
      </c>
      <c r="C41" s="91" t="s">
        <v>231</v>
      </c>
      <c r="D41" s="93" t="s">
        <v>233</v>
      </c>
      <c r="E41" s="104">
        <v>4</v>
      </c>
      <c r="F41" s="145">
        <v>4</v>
      </c>
      <c r="G41" s="145">
        <v>4</v>
      </c>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40"/>
      <c r="AT41" s="41">
        <f t="shared" si="1"/>
        <v>0</v>
      </c>
      <c r="AU41" s="42">
        <f t="shared" si="2"/>
        <v>3</v>
      </c>
      <c r="AV41" s="42">
        <f t="shared" si="3"/>
        <v>0</v>
      </c>
      <c r="AW41" s="42">
        <f t="shared" si="4"/>
        <v>0</v>
      </c>
      <c r="AX41" s="42">
        <f t="shared" si="5"/>
        <v>0</v>
      </c>
      <c r="AY41" s="42">
        <f t="shared" si="8"/>
        <v>3</v>
      </c>
      <c r="AZ41" s="43">
        <f t="shared" si="6"/>
        <v>4</v>
      </c>
      <c r="BA41" s="44"/>
    </row>
    <row r="42" spans="2:53" ht="57.5" x14ac:dyDescent="0.35">
      <c r="B42" s="38">
        <f t="shared" si="7"/>
        <v>38</v>
      </c>
      <c r="C42" s="91" t="s">
        <v>232</v>
      </c>
      <c r="D42" s="93" t="s">
        <v>238</v>
      </c>
      <c r="E42" s="104">
        <v>3</v>
      </c>
      <c r="F42" s="145">
        <v>3</v>
      </c>
      <c r="G42" s="145">
        <v>3</v>
      </c>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0"/>
      <c r="AT42" s="41">
        <f t="shared" si="1"/>
        <v>0</v>
      </c>
      <c r="AU42" s="42">
        <f t="shared" si="2"/>
        <v>0</v>
      </c>
      <c r="AV42" s="42">
        <f t="shared" si="3"/>
        <v>3</v>
      </c>
      <c r="AW42" s="42">
        <f t="shared" si="4"/>
        <v>0</v>
      </c>
      <c r="AX42" s="42">
        <f t="shared" si="5"/>
        <v>0</v>
      </c>
      <c r="AY42" s="42">
        <f t="shared" si="8"/>
        <v>3</v>
      </c>
      <c r="AZ42" s="43">
        <f t="shared" si="6"/>
        <v>3</v>
      </c>
      <c r="BA42" s="44"/>
    </row>
    <row r="43" spans="2:53" ht="34.5" x14ac:dyDescent="0.35">
      <c r="B43" s="38">
        <f t="shared" si="7"/>
        <v>39</v>
      </c>
      <c r="C43" s="91" t="s">
        <v>237</v>
      </c>
      <c r="D43" s="93" t="s">
        <v>234</v>
      </c>
      <c r="E43" s="104">
        <v>3</v>
      </c>
      <c r="F43" s="145">
        <v>4</v>
      </c>
      <c r="G43" s="145">
        <v>3</v>
      </c>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0"/>
      <c r="AT43" s="41">
        <f t="shared" si="1"/>
        <v>0</v>
      </c>
      <c r="AU43" s="42">
        <f t="shared" si="2"/>
        <v>1</v>
      </c>
      <c r="AV43" s="42">
        <f t="shared" si="3"/>
        <v>2</v>
      </c>
      <c r="AW43" s="42">
        <f t="shared" si="4"/>
        <v>0</v>
      </c>
      <c r="AX43" s="42">
        <f t="shared" si="5"/>
        <v>0</v>
      </c>
      <c r="AY43" s="42">
        <f t="shared" si="8"/>
        <v>3</v>
      </c>
      <c r="AZ43" s="43">
        <f t="shared" si="6"/>
        <v>3</v>
      </c>
      <c r="BA43" s="44"/>
    </row>
    <row r="44" spans="2:53" ht="34.5" x14ac:dyDescent="0.35">
      <c r="B44" s="38">
        <f t="shared" si="7"/>
        <v>40</v>
      </c>
      <c r="C44" s="91" t="s">
        <v>243</v>
      </c>
      <c r="D44" s="93" t="s">
        <v>239</v>
      </c>
      <c r="E44" s="105">
        <v>4</v>
      </c>
      <c r="F44" s="145">
        <v>5</v>
      </c>
      <c r="G44" s="145">
        <v>4</v>
      </c>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40"/>
      <c r="AT44" s="41">
        <f t="shared" si="1"/>
        <v>1</v>
      </c>
      <c r="AU44" s="42">
        <f t="shared" si="2"/>
        <v>2</v>
      </c>
      <c r="AV44" s="42">
        <f t="shared" si="3"/>
        <v>0</v>
      </c>
      <c r="AW44" s="42">
        <f t="shared" si="4"/>
        <v>0</v>
      </c>
      <c r="AX44" s="42">
        <f t="shared" si="5"/>
        <v>0</v>
      </c>
      <c r="AY44" s="42">
        <f t="shared" si="8"/>
        <v>3</v>
      </c>
      <c r="AZ44" s="43">
        <f t="shared" si="6"/>
        <v>4</v>
      </c>
      <c r="BA44" s="44"/>
    </row>
    <row r="45" spans="2:53" ht="46" x14ac:dyDescent="0.35">
      <c r="B45" s="38">
        <f t="shared" si="7"/>
        <v>41</v>
      </c>
      <c r="C45" s="91" t="s">
        <v>244</v>
      </c>
      <c r="D45" s="93" t="s">
        <v>240</v>
      </c>
      <c r="E45" s="105">
        <v>2</v>
      </c>
      <c r="F45" s="145">
        <v>3</v>
      </c>
      <c r="G45" s="145">
        <v>3</v>
      </c>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40"/>
      <c r="AT45" s="41">
        <f t="shared" si="1"/>
        <v>0</v>
      </c>
      <c r="AU45" s="42">
        <f t="shared" si="2"/>
        <v>0</v>
      </c>
      <c r="AV45" s="42">
        <f t="shared" si="3"/>
        <v>2</v>
      </c>
      <c r="AW45" s="42">
        <f t="shared" si="4"/>
        <v>1</v>
      </c>
      <c r="AX45" s="42">
        <f t="shared" si="5"/>
        <v>0</v>
      </c>
      <c r="AY45" s="42">
        <f t="shared" si="8"/>
        <v>3</v>
      </c>
      <c r="AZ45" s="43">
        <f t="shared" si="6"/>
        <v>3</v>
      </c>
      <c r="BA45" s="44"/>
    </row>
    <row r="46" spans="2:53" ht="46" x14ac:dyDescent="0.35">
      <c r="B46" s="38">
        <f t="shared" si="7"/>
        <v>42</v>
      </c>
      <c r="C46" s="91" t="s">
        <v>245</v>
      </c>
      <c r="D46" s="93" t="s">
        <v>241</v>
      </c>
      <c r="E46" s="105">
        <v>3</v>
      </c>
      <c r="F46" s="145">
        <v>3</v>
      </c>
      <c r="G46" s="145">
        <v>3</v>
      </c>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0"/>
      <c r="AT46" s="41">
        <f t="shared" si="1"/>
        <v>0</v>
      </c>
      <c r="AU46" s="42">
        <f t="shared" si="2"/>
        <v>0</v>
      </c>
      <c r="AV46" s="42">
        <f t="shared" si="3"/>
        <v>3</v>
      </c>
      <c r="AW46" s="42">
        <f t="shared" si="4"/>
        <v>0</v>
      </c>
      <c r="AX46" s="42">
        <f t="shared" si="5"/>
        <v>0</v>
      </c>
      <c r="AY46" s="42">
        <f t="shared" si="8"/>
        <v>3</v>
      </c>
      <c r="AZ46" s="43">
        <f t="shared" si="6"/>
        <v>3</v>
      </c>
      <c r="BA46" s="44"/>
    </row>
    <row r="47" spans="2:53" ht="34.5" x14ac:dyDescent="0.35">
      <c r="B47" s="38">
        <f t="shared" si="7"/>
        <v>43</v>
      </c>
      <c r="C47" s="91" t="s">
        <v>249</v>
      </c>
      <c r="D47" s="93" t="s">
        <v>250</v>
      </c>
      <c r="E47" s="105">
        <v>5</v>
      </c>
      <c r="F47" s="145">
        <v>5</v>
      </c>
      <c r="G47" s="145">
        <v>5</v>
      </c>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40"/>
      <c r="AT47" s="41">
        <f t="shared" si="1"/>
        <v>3</v>
      </c>
      <c r="AU47" s="42">
        <f t="shared" si="2"/>
        <v>0</v>
      </c>
      <c r="AV47" s="42">
        <f t="shared" si="3"/>
        <v>0</v>
      </c>
      <c r="AW47" s="42">
        <f t="shared" si="4"/>
        <v>0</v>
      </c>
      <c r="AX47" s="42">
        <f t="shared" si="5"/>
        <v>0</v>
      </c>
      <c r="AY47" s="42">
        <f t="shared" si="8"/>
        <v>3</v>
      </c>
      <c r="AZ47" s="43">
        <f t="shared" si="6"/>
        <v>5</v>
      </c>
      <c r="BA47" s="44"/>
    </row>
    <row r="48" spans="2:53" ht="34.5" x14ac:dyDescent="0.35">
      <c r="B48" s="38">
        <f t="shared" si="7"/>
        <v>44</v>
      </c>
      <c r="C48" s="91" t="s">
        <v>251</v>
      </c>
      <c r="D48" s="93" t="s">
        <v>253</v>
      </c>
      <c r="E48" s="105">
        <v>4</v>
      </c>
      <c r="F48" s="145">
        <v>4</v>
      </c>
      <c r="G48" s="145">
        <v>4</v>
      </c>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0"/>
      <c r="AT48" s="41">
        <f t="shared" si="1"/>
        <v>0</v>
      </c>
      <c r="AU48" s="42">
        <f t="shared" si="2"/>
        <v>3</v>
      </c>
      <c r="AV48" s="42">
        <f t="shared" si="3"/>
        <v>0</v>
      </c>
      <c r="AW48" s="42">
        <f t="shared" si="4"/>
        <v>0</v>
      </c>
      <c r="AX48" s="42">
        <f t="shared" si="5"/>
        <v>0</v>
      </c>
      <c r="AY48" s="42">
        <f t="shared" si="8"/>
        <v>3</v>
      </c>
      <c r="AZ48" s="43">
        <f t="shared" si="6"/>
        <v>4</v>
      </c>
      <c r="BA48" s="44"/>
    </row>
    <row r="49" spans="2:53" ht="34.5" x14ac:dyDescent="0.35">
      <c r="B49" s="38">
        <f t="shared" si="7"/>
        <v>45</v>
      </c>
      <c r="C49" s="91" t="s">
        <v>252</v>
      </c>
      <c r="D49" s="93" t="s">
        <v>255</v>
      </c>
      <c r="E49" s="105">
        <v>4</v>
      </c>
      <c r="F49" s="145">
        <v>5</v>
      </c>
      <c r="G49" s="145">
        <v>5</v>
      </c>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40"/>
      <c r="AT49" s="41">
        <f t="shared" si="1"/>
        <v>2</v>
      </c>
      <c r="AU49" s="42">
        <f t="shared" si="2"/>
        <v>1</v>
      </c>
      <c r="AV49" s="42">
        <f t="shared" si="3"/>
        <v>0</v>
      </c>
      <c r="AW49" s="42">
        <f t="shared" si="4"/>
        <v>0</v>
      </c>
      <c r="AX49" s="42">
        <f t="shared" si="5"/>
        <v>0</v>
      </c>
      <c r="AY49" s="42">
        <f t="shared" si="8"/>
        <v>3</v>
      </c>
      <c r="AZ49" s="43">
        <f t="shared" si="6"/>
        <v>5</v>
      </c>
      <c r="BA49" s="44"/>
    </row>
    <row r="50" spans="2:53" ht="23" x14ac:dyDescent="0.35">
      <c r="B50" s="38">
        <f t="shared" si="7"/>
        <v>46</v>
      </c>
      <c r="C50" s="91" t="s">
        <v>259</v>
      </c>
      <c r="D50" s="93" t="s">
        <v>263</v>
      </c>
      <c r="E50" s="104">
        <v>3</v>
      </c>
      <c r="F50" s="145">
        <v>2</v>
      </c>
      <c r="G50" s="145">
        <v>3</v>
      </c>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40"/>
      <c r="AT50" s="41">
        <f t="shared" si="1"/>
        <v>0</v>
      </c>
      <c r="AU50" s="42">
        <f t="shared" si="2"/>
        <v>0</v>
      </c>
      <c r="AV50" s="42">
        <f t="shared" si="3"/>
        <v>2</v>
      </c>
      <c r="AW50" s="42">
        <f t="shared" si="4"/>
        <v>1</v>
      </c>
      <c r="AX50" s="42">
        <f t="shared" si="5"/>
        <v>0</v>
      </c>
      <c r="AY50" s="42">
        <f t="shared" si="8"/>
        <v>3</v>
      </c>
      <c r="AZ50" s="43">
        <f t="shared" si="6"/>
        <v>3</v>
      </c>
      <c r="BA50" s="44"/>
    </row>
    <row r="51" spans="2:53" ht="46" x14ac:dyDescent="0.35">
      <c r="B51" s="38">
        <f t="shared" si="7"/>
        <v>47</v>
      </c>
      <c r="C51" s="91" t="s">
        <v>260</v>
      </c>
      <c r="D51" s="93" t="s">
        <v>262</v>
      </c>
      <c r="E51" s="104">
        <v>4</v>
      </c>
      <c r="F51" s="145">
        <v>3</v>
      </c>
      <c r="G51" s="145">
        <v>4</v>
      </c>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0"/>
      <c r="AT51" s="41">
        <f t="shared" si="1"/>
        <v>0</v>
      </c>
      <c r="AU51" s="42">
        <f t="shared" si="2"/>
        <v>2</v>
      </c>
      <c r="AV51" s="42">
        <f t="shared" si="3"/>
        <v>1</v>
      </c>
      <c r="AW51" s="42">
        <f t="shared" si="4"/>
        <v>0</v>
      </c>
      <c r="AX51" s="42">
        <f t="shared" si="5"/>
        <v>0</v>
      </c>
      <c r="AY51" s="42">
        <f t="shared" si="8"/>
        <v>3</v>
      </c>
      <c r="AZ51" s="43">
        <f t="shared" si="6"/>
        <v>4</v>
      </c>
      <c r="BA51" s="44"/>
    </row>
    <row r="52" spans="2:53" ht="23" x14ac:dyDescent="0.35">
      <c r="B52" s="38">
        <f t="shared" si="7"/>
        <v>48</v>
      </c>
      <c r="C52" s="91" t="s">
        <v>261</v>
      </c>
      <c r="D52" s="93" t="s">
        <v>264</v>
      </c>
      <c r="E52" s="104">
        <v>3</v>
      </c>
      <c r="F52" s="145">
        <v>2</v>
      </c>
      <c r="G52" s="145">
        <v>3</v>
      </c>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40"/>
      <c r="AT52" s="41">
        <f t="shared" si="1"/>
        <v>0</v>
      </c>
      <c r="AU52" s="42">
        <f t="shared" si="2"/>
        <v>0</v>
      </c>
      <c r="AV52" s="42">
        <f t="shared" si="3"/>
        <v>2</v>
      </c>
      <c r="AW52" s="42">
        <f t="shared" si="4"/>
        <v>1</v>
      </c>
      <c r="AX52" s="42">
        <f t="shared" si="5"/>
        <v>0</v>
      </c>
      <c r="AY52" s="42">
        <f t="shared" si="8"/>
        <v>3</v>
      </c>
      <c r="AZ52" s="43">
        <f t="shared" si="6"/>
        <v>3</v>
      </c>
      <c r="BA52" s="44"/>
    </row>
    <row r="53" spans="2:53" ht="34.5" x14ac:dyDescent="0.35">
      <c r="B53" s="38">
        <f t="shared" si="7"/>
        <v>49</v>
      </c>
      <c r="C53" s="91" t="s">
        <v>265</v>
      </c>
      <c r="D53" s="93" t="s">
        <v>266</v>
      </c>
      <c r="E53" s="104">
        <v>4</v>
      </c>
      <c r="F53" s="145">
        <v>3</v>
      </c>
      <c r="G53" s="145">
        <v>4</v>
      </c>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0"/>
      <c r="AT53" s="41">
        <f t="shared" si="1"/>
        <v>0</v>
      </c>
      <c r="AU53" s="42">
        <f t="shared" si="2"/>
        <v>2</v>
      </c>
      <c r="AV53" s="42">
        <f t="shared" si="3"/>
        <v>1</v>
      </c>
      <c r="AW53" s="42">
        <f t="shared" si="4"/>
        <v>0</v>
      </c>
      <c r="AX53" s="42">
        <f t="shared" si="5"/>
        <v>0</v>
      </c>
      <c r="AY53" s="42">
        <f t="shared" si="8"/>
        <v>3</v>
      </c>
      <c r="AZ53" s="43">
        <f t="shared" si="6"/>
        <v>4</v>
      </c>
      <c r="BA53" s="44"/>
    </row>
    <row r="54" spans="2:53" ht="34.5" x14ac:dyDescent="0.35">
      <c r="B54" s="38">
        <f t="shared" si="7"/>
        <v>50</v>
      </c>
      <c r="C54" s="91" t="s">
        <v>273</v>
      </c>
      <c r="D54" s="93" t="s">
        <v>269</v>
      </c>
      <c r="E54" s="104">
        <v>3</v>
      </c>
      <c r="F54" s="145">
        <v>3</v>
      </c>
      <c r="G54" s="145">
        <v>3</v>
      </c>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40"/>
      <c r="AT54" s="41">
        <f t="shared" si="1"/>
        <v>0</v>
      </c>
      <c r="AU54" s="42">
        <f t="shared" si="2"/>
        <v>0</v>
      </c>
      <c r="AV54" s="42">
        <f t="shared" si="3"/>
        <v>3</v>
      </c>
      <c r="AW54" s="42">
        <f t="shared" si="4"/>
        <v>0</v>
      </c>
      <c r="AX54" s="42">
        <f t="shared" si="5"/>
        <v>0</v>
      </c>
      <c r="AY54" s="42">
        <f t="shared" si="8"/>
        <v>3</v>
      </c>
      <c r="AZ54" s="43">
        <f t="shared" si="6"/>
        <v>3</v>
      </c>
      <c r="BA54" s="44"/>
    </row>
    <row r="55" spans="2:53" ht="46" x14ac:dyDescent="0.35">
      <c r="B55" s="38">
        <f t="shared" si="7"/>
        <v>51</v>
      </c>
      <c r="C55" s="91" t="s">
        <v>274</v>
      </c>
      <c r="D55" s="93" t="s">
        <v>270</v>
      </c>
      <c r="E55" s="104">
        <v>4</v>
      </c>
      <c r="F55" s="145">
        <v>3</v>
      </c>
      <c r="G55" s="145">
        <v>3</v>
      </c>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40"/>
      <c r="AT55" s="41">
        <f t="shared" si="1"/>
        <v>0</v>
      </c>
      <c r="AU55" s="42">
        <f t="shared" si="2"/>
        <v>1</v>
      </c>
      <c r="AV55" s="42">
        <f t="shared" si="3"/>
        <v>2</v>
      </c>
      <c r="AW55" s="42">
        <f t="shared" si="4"/>
        <v>0</v>
      </c>
      <c r="AX55" s="42">
        <f t="shared" si="5"/>
        <v>0</v>
      </c>
      <c r="AY55" s="42">
        <f t="shared" si="8"/>
        <v>3</v>
      </c>
      <c r="AZ55" s="43">
        <f t="shared" si="6"/>
        <v>3</v>
      </c>
      <c r="BA55" s="44"/>
    </row>
    <row r="56" spans="2:53" ht="34.5" x14ac:dyDescent="0.35">
      <c r="B56" s="38">
        <f t="shared" si="7"/>
        <v>52</v>
      </c>
      <c r="C56" s="91" t="s">
        <v>275</v>
      </c>
      <c r="D56" s="93" t="s">
        <v>271</v>
      </c>
      <c r="E56" s="104">
        <v>4</v>
      </c>
      <c r="F56" s="145">
        <v>4</v>
      </c>
      <c r="G56" s="145">
        <v>3</v>
      </c>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40"/>
      <c r="AT56" s="41">
        <f t="shared" si="1"/>
        <v>0</v>
      </c>
      <c r="AU56" s="42">
        <f t="shared" si="2"/>
        <v>2</v>
      </c>
      <c r="AV56" s="42">
        <f t="shared" si="3"/>
        <v>1</v>
      </c>
      <c r="AW56" s="42">
        <f t="shared" si="4"/>
        <v>0</v>
      </c>
      <c r="AX56" s="42">
        <f t="shared" si="5"/>
        <v>0</v>
      </c>
      <c r="AY56" s="42">
        <f t="shared" si="8"/>
        <v>3</v>
      </c>
      <c r="AZ56" s="43">
        <f t="shared" si="6"/>
        <v>4</v>
      </c>
      <c r="BA56" s="44"/>
    </row>
    <row r="57" spans="2:53" ht="23" x14ac:dyDescent="0.35">
      <c r="B57" s="38">
        <f t="shared" si="7"/>
        <v>53</v>
      </c>
      <c r="C57" s="91" t="s">
        <v>276</v>
      </c>
      <c r="D57" s="93" t="s">
        <v>272</v>
      </c>
      <c r="E57" s="104">
        <v>2</v>
      </c>
      <c r="F57" s="145">
        <v>3</v>
      </c>
      <c r="G57" s="145">
        <v>3</v>
      </c>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40"/>
      <c r="AT57" s="41">
        <f t="shared" si="1"/>
        <v>0</v>
      </c>
      <c r="AU57" s="42">
        <f t="shared" si="2"/>
        <v>0</v>
      </c>
      <c r="AV57" s="42">
        <f t="shared" si="3"/>
        <v>2</v>
      </c>
      <c r="AW57" s="42">
        <f t="shared" si="4"/>
        <v>1</v>
      </c>
      <c r="AX57" s="42">
        <f t="shared" si="5"/>
        <v>0</v>
      </c>
      <c r="AY57" s="42">
        <f t="shared" si="8"/>
        <v>3</v>
      </c>
      <c r="AZ57" s="43">
        <f t="shared" si="6"/>
        <v>3</v>
      </c>
      <c r="BA57" s="44"/>
    </row>
    <row r="58" spans="2:53" ht="34.5" x14ac:dyDescent="0.35">
      <c r="B58" s="38">
        <f t="shared" si="7"/>
        <v>54</v>
      </c>
      <c r="C58" s="91" t="s">
        <v>278</v>
      </c>
      <c r="D58" s="93" t="s">
        <v>277</v>
      </c>
      <c r="E58" s="104">
        <v>2</v>
      </c>
      <c r="F58" s="145">
        <v>3</v>
      </c>
      <c r="G58" s="145">
        <v>3</v>
      </c>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40"/>
      <c r="AT58" s="41">
        <f t="shared" si="1"/>
        <v>0</v>
      </c>
      <c r="AU58" s="42">
        <f t="shared" si="2"/>
        <v>0</v>
      </c>
      <c r="AV58" s="42">
        <f t="shared" si="3"/>
        <v>2</v>
      </c>
      <c r="AW58" s="42">
        <f t="shared" si="4"/>
        <v>1</v>
      </c>
      <c r="AX58" s="42">
        <f t="shared" si="5"/>
        <v>0</v>
      </c>
      <c r="AY58" s="42">
        <f t="shared" si="8"/>
        <v>3</v>
      </c>
      <c r="AZ58" s="43">
        <f t="shared" si="6"/>
        <v>3</v>
      </c>
      <c r="BA58" s="44"/>
    </row>
    <row r="59" spans="2:53" ht="46" x14ac:dyDescent="0.35">
      <c r="B59" s="38">
        <f t="shared" si="7"/>
        <v>55</v>
      </c>
      <c r="C59" s="91" t="s">
        <v>281</v>
      </c>
      <c r="D59" s="93" t="s">
        <v>284</v>
      </c>
      <c r="E59" s="104">
        <v>5</v>
      </c>
      <c r="F59" s="145">
        <v>5</v>
      </c>
      <c r="G59" s="145">
        <v>5</v>
      </c>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40"/>
      <c r="AT59" s="41">
        <f t="shared" si="1"/>
        <v>3</v>
      </c>
      <c r="AU59" s="42">
        <f t="shared" si="2"/>
        <v>0</v>
      </c>
      <c r="AV59" s="42">
        <f t="shared" si="3"/>
        <v>0</v>
      </c>
      <c r="AW59" s="42">
        <f t="shared" si="4"/>
        <v>0</v>
      </c>
      <c r="AX59" s="42">
        <f t="shared" si="5"/>
        <v>0</v>
      </c>
      <c r="AY59" s="42">
        <f t="shared" si="8"/>
        <v>3</v>
      </c>
      <c r="AZ59" s="43">
        <f t="shared" si="6"/>
        <v>5</v>
      </c>
      <c r="BA59" s="44"/>
    </row>
    <row r="60" spans="2:53" ht="34.5" x14ac:dyDescent="0.35">
      <c r="B60" s="38">
        <f t="shared" si="7"/>
        <v>56</v>
      </c>
      <c r="C60" s="91" t="s">
        <v>282</v>
      </c>
      <c r="D60" s="93" t="s">
        <v>283</v>
      </c>
      <c r="E60" s="104">
        <v>1</v>
      </c>
      <c r="F60" s="145">
        <v>2</v>
      </c>
      <c r="G60" s="145">
        <v>2</v>
      </c>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40"/>
      <c r="AT60" s="41">
        <f t="shared" si="1"/>
        <v>0</v>
      </c>
      <c r="AU60" s="42">
        <f t="shared" si="2"/>
        <v>0</v>
      </c>
      <c r="AV60" s="42">
        <f t="shared" si="3"/>
        <v>0</v>
      </c>
      <c r="AW60" s="42">
        <f t="shared" si="4"/>
        <v>2</v>
      </c>
      <c r="AX60" s="42">
        <f t="shared" si="5"/>
        <v>1</v>
      </c>
      <c r="AY60" s="42">
        <f t="shared" si="8"/>
        <v>3</v>
      </c>
      <c r="AZ60" s="43">
        <f t="shared" si="6"/>
        <v>2</v>
      </c>
      <c r="BA60" s="44"/>
    </row>
    <row r="61" spans="2:53" ht="46" x14ac:dyDescent="0.35">
      <c r="B61" s="38">
        <f t="shared" si="7"/>
        <v>57</v>
      </c>
      <c r="C61" s="91" t="s">
        <v>287</v>
      </c>
      <c r="D61" s="93" t="s">
        <v>288</v>
      </c>
      <c r="E61" s="104">
        <v>5</v>
      </c>
      <c r="F61" s="145">
        <v>4</v>
      </c>
      <c r="G61" s="145">
        <v>5</v>
      </c>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40"/>
      <c r="AT61" s="41">
        <f t="shared" si="1"/>
        <v>2</v>
      </c>
      <c r="AU61" s="42">
        <f t="shared" si="2"/>
        <v>1</v>
      </c>
      <c r="AV61" s="42">
        <f t="shared" si="3"/>
        <v>0</v>
      </c>
      <c r="AW61" s="42">
        <f t="shared" si="4"/>
        <v>0</v>
      </c>
      <c r="AX61" s="42">
        <f t="shared" si="5"/>
        <v>0</v>
      </c>
      <c r="AY61" s="42">
        <f t="shared" si="8"/>
        <v>3</v>
      </c>
      <c r="AZ61" s="43">
        <f t="shared" si="6"/>
        <v>5</v>
      </c>
      <c r="BA61" s="44"/>
    </row>
    <row r="62" spans="2:53" ht="57.5" x14ac:dyDescent="0.35">
      <c r="B62" s="38">
        <f t="shared" si="7"/>
        <v>58</v>
      </c>
      <c r="C62" s="91" t="s">
        <v>290</v>
      </c>
      <c r="D62" s="93" t="s">
        <v>289</v>
      </c>
      <c r="E62" s="104">
        <v>4</v>
      </c>
      <c r="F62" s="145">
        <v>3</v>
      </c>
      <c r="G62" s="145">
        <v>3</v>
      </c>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40"/>
      <c r="AT62" s="41">
        <f t="shared" si="1"/>
        <v>0</v>
      </c>
      <c r="AU62" s="42">
        <f t="shared" si="2"/>
        <v>1</v>
      </c>
      <c r="AV62" s="42">
        <f t="shared" si="3"/>
        <v>2</v>
      </c>
      <c r="AW62" s="42">
        <f t="shared" si="4"/>
        <v>0</v>
      </c>
      <c r="AX62" s="42">
        <f t="shared" si="5"/>
        <v>0</v>
      </c>
      <c r="AY62" s="42">
        <f t="shared" si="8"/>
        <v>3</v>
      </c>
      <c r="AZ62" s="43">
        <f t="shared" si="6"/>
        <v>3</v>
      </c>
      <c r="BA62" s="44"/>
    </row>
    <row r="63" spans="2:53" ht="23" x14ac:dyDescent="0.35">
      <c r="B63" s="38">
        <f t="shared" si="7"/>
        <v>59</v>
      </c>
      <c r="C63" s="91" t="s">
        <v>291</v>
      </c>
      <c r="D63" s="93" t="s">
        <v>292</v>
      </c>
      <c r="E63" s="104">
        <v>3</v>
      </c>
      <c r="F63" s="145">
        <v>3</v>
      </c>
      <c r="G63" s="145">
        <v>3</v>
      </c>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40"/>
      <c r="AT63" s="41">
        <f t="shared" si="1"/>
        <v>0</v>
      </c>
      <c r="AU63" s="42">
        <f t="shared" si="2"/>
        <v>0</v>
      </c>
      <c r="AV63" s="42">
        <f t="shared" si="3"/>
        <v>3</v>
      </c>
      <c r="AW63" s="42">
        <f t="shared" si="4"/>
        <v>0</v>
      </c>
      <c r="AX63" s="42">
        <f t="shared" si="5"/>
        <v>0</v>
      </c>
      <c r="AY63" s="42">
        <f t="shared" si="8"/>
        <v>3</v>
      </c>
      <c r="AZ63" s="43">
        <f t="shared" si="6"/>
        <v>3</v>
      </c>
      <c r="BA63" s="44"/>
    </row>
    <row r="64" spans="2:53" ht="46" x14ac:dyDescent="0.35">
      <c r="B64" s="38">
        <f t="shared" si="7"/>
        <v>60</v>
      </c>
      <c r="C64" s="91" t="s">
        <v>294</v>
      </c>
      <c r="D64" s="93" t="s">
        <v>293</v>
      </c>
      <c r="E64" s="104">
        <v>3</v>
      </c>
      <c r="F64" s="145">
        <v>3</v>
      </c>
      <c r="G64" s="145">
        <v>3</v>
      </c>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40"/>
      <c r="AT64" s="41">
        <f t="shared" si="1"/>
        <v>0</v>
      </c>
      <c r="AU64" s="42">
        <f t="shared" si="2"/>
        <v>0</v>
      </c>
      <c r="AV64" s="42">
        <f t="shared" si="3"/>
        <v>3</v>
      </c>
      <c r="AW64" s="42">
        <f t="shared" si="4"/>
        <v>0</v>
      </c>
      <c r="AX64" s="42">
        <f t="shared" si="5"/>
        <v>0</v>
      </c>
      <c r="AY64" s="42">
        <f t="shared" si="8"/>
        <v>3</v>
      </c>
      <c r="AZ64" s="43">
        <f t="shared" si="6"/>
        <v>3</v>
      </c>
      <c r="BA64" s="44"/>
    </row>
    <row r="65" spans="2:53" ht="23" x14ac:dyDescent="0.35">
      <c r="B65" s="38">
        <f t="shared" si="7"/>
        <v>61</v>
      </c>
      <c r="C65" s="91" t="s">
        <v>295</v>
      </c>
      <c r="D65" s="93" t="s">
        <v>296</v>
      </c>
      <c r="E65" s="104">
        <v>4</v>
      </c>
      <c r="F65" s="145">
        <v>4</v>
      </c>
      <c r="G65" s="145">
        <v>4</v>
      </c>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40"/>
      <c r="AT65" s="41">
        <f t="shared" si="1"/>
        <v>0</v>
      </c>
      <c r="AU65" s="42">
        <f t="shared" si="2"/>
        <v>3</v>
      </c>
      <c r="AV65" s="42">
        <f t="shared" si="3"/>
        <v>0</v>
      </c>
      <c r="AW65" s="42">
        <f t="shared" si="4"/>
        <v>0</v>
      </c>
      <c r="AX65" s="42">
        <f t="shared" si="5"/>
        <v>0</v>
      </c>
      <c r="AY65" s="42">
        <f t="shared" si="8"/>
        <v>3</v>
      </c>
      <c r="AZ65" s="43">
        <f t="shared" si="6"/>
        <v>4</v>
      </c>
      <c r="BA65" s="44"/>
    </row>
    <row r="66" spans="2:53" ht="23" x14ac:dyDescent="0.35">
      <c r="B66" s="38">
        <f t="shared" si="7"/>
        <v>62</v>
      </c>
      <c r="C66" s="91" t="s">
        <v>298</v>
      </c>
      <c r="D66" s="93" t="s">
        <v>297</v>
      </c>
      <c r="E66" s="104">
        <v>2</v>
      </c>
      <c r="F66" s="145">
        <v>2</v>
      </c>
      <c r="G66" s="145">
        <v>1</v>
      </c>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40"/>
      <c r="AT66" s="41">
        <f t="shared" si="1"/>
        <v>0</v>
      </c>
      <c r="AU66" s="42">
        <f t="shared" si="2"/>
        <v>0</v>
      </c>
      <c r="AV66" s="42">
        <f t="shared" si="3"/>
        <v>0</v>
      </c>
      <c r="AW66" s="42">
        <f t="shared" si="4"/>
        <v>2</v>
      </c>
      <c r="AX66" s="42">
        <f t="shared" si="5"/>
        <v>1</v>
      </c>
      <c r="AY66" s="42">
        <f t="shared" si="8"/>
        <v>3</v>
      </c>
      <c r="AZ66" s="43">
        <f t="shared" si="6"/>
        <v>2</v>
      </c>
      <c r="BA66" s="44"/>
    </row>
    <row r="67" spans="2:53" ht="46" x14ac:dyDescent="0.35">
      <c r="B67" s="38">
        <f t="shared" si="7"/>
        <v>63</v>
      </c>
      <c r="C67" s="91" t="s">
        <v>299</v>
      </c>
      <c r="D67" s="93" t="s">
        <v>302</v>
      </c>
      <c r="E67" s="104">
        <v>3</v>
      </c>
      <c r="F67" s="145">
        <v>3</v>
      </c>
      <c r="G67" s="145">
        <v>3</v>
      </c>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40"/>
      <c r="AT67" s="41">
        <f t="shared" si="1"/>
        <v>0</v>
      </c>
      <c r="AU67" s="42">
        <f t="shared" si="2"/>
        <v>0</v>
      </c>
      <c r="AV67" s="42">
        <f t="shared" si="3"/>
        <v>3</v>
      </c>
      <c r="AW67" s="42">
        <f t="shared" si="4"/>
        <v>0</v>
      </c>
      <c r="AX67" s="42">
        <f t="shared" si="5"/>
        <v>0</v>
      </c>
      <c r="AY67" s="42">
        <f t="shared" si="8"/>
        <v>3</v>
      </c>
      <c r="AZ67" s="43">
        <f t="shared" si="6"/>
        <v>3</v>
      </c>
      <c r="BA67" s="44"/>
    </row>
    <row r="68" spans="2:53" ht="34.5" x14ac:dyDescent="0.35">
      <c r="B68" s="38">
        <f t="shared" si="7"/>
        <v>64</v>
      </c>
      <c r="C68" s="91" t="s">
        <v>300</v>
      </c>
      <c r="D68" s="93" t="s">
        <v>303</v>
      </c>
      <c r="E68" s="104">
        <v>3</v>
      </c>
      <c r="F68" s="145">
        <v>4</v>
      </c>
      <c r="G68" s="145">
        <v>3</v>
      </c>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40"/>
      <c r="AT68" s="41">
        <f t="shared" si="1"/>
        <v>0</v>
      </c>
      <c r="AU68" s="42">
        <f t="shared" si="2"/>
        <v>1</v>
      </c>
      <c r="AV68" s="42">
        <f t="shared" si="3"/>
        <v>2</v>
      </c>
      <c r="AW68" s="42">
        <f t="shared" si="4"/>
        <v>0</v>
      </c>
      <c r="AX68" s="42">
        <f t="shared" si="5"/>
        <v>0</v>
      </c>
      <c r="AY68" s="42">
        <f t="shared" si="8"/>
        <v>3</v>
      </c>
      <c r="AZ68" s="43">
        <f t="shared" si="6"/>
        <v>3</v>
      </c>
      <c r="BA68" s="44"/>
    </row>
    <row r="69" spans="2:53" ht="35" thickBot="1" x14ac:dyDescent="0.4">
      <c r="B69" s="45">
        <v>65</v>
      </c>
      <c r="C69" s="118" t="s">
        <v>301</v>
      </c>
      <c r="D69" s="119" t="s">
        <v>304</v>
      </c>
      <c r="E69" s="127">
        <v>2</v>
      </c>
      <c r="F69" s="146">
        <v>4</v>
      </c>
      <c r="G69" s="146">
        <v>3</v>
      </c>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8"/>
      <c r="AT69" s="49">
        <f t="shared" si="1"/>
        <v>0</v>
      </c>
      <c r="AU69" s="46">
        <f t="shared" si="2"/>
        <v>1</v>
      </c>
      <c r="AV69" s="46">
        <f t="shared" si="3"/>
        <v>1</v>
      </c>
      <c r="AW69" s="46">
        <f t="shared" si="4"/>
        <v>1</v>
      </c>
      <c r="AX69" s="46">
        <f t="shared" si="5"/>
        <v>0</v>
      </c>
      <c r="AY69" s="46">
        <f t="shared" si="8"/>
        <v>3</v>
      </c>
      <c r="AZ69" s="50">
        <f t="shared" si="6"/>
        <v>3</v>
      </c>
      <c r="BA69" s="44"/>
    </row>
    <row r="70" spans="2:53" x14ac:dyDescent="0.35">
      <c r="B70" s="51"/>
      <c r="C70" s="52"/>
      <c r="D70" s="52"/>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T70" s="52"/>
      <c r="AU70" s="52"/>
      <c r="AV70" s="52"/>
      <c r="AW70" s="52"/>
      <c r="AX70" s="52"/>
      <c r="AY70" s="52"/>
      <c r="AZ70" s="52"/>
      <c r="BA70" s="44"/>
    </row>
    <row r="71" spans="2:53" ht="15" thickBot="1" x14ac:dyDescent="0.4"/>
    <row r="72" spans="2:53" ht="24" customHeight="1" thickBot="1" x14ac:dyDescent="0.4">
      <c r="B72" s="244" t="s">
        <v>132</v>
      </c>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6"/>
      <c r="AT72" s="247" t="s">
        <v>133</v>
      </c>
      <c r="AU72" s="248"/>
      <c r="AV72" s="248"/>
      <c r="AW72" s="248"/>
      <c r="AX72" s="248"/>
      <c r="AY72" s="248"/>
      <c r="AZ72" s="249"/>
    </row>
    <row r="73" spans="2:53" ht="29" x14ac:dyDescent="0.35">
      <c r="B73" s="32" t="s">
        <v>127</v>
      </c>
      <c r="C73" s="33" t="s">
        <v>128</v>
      </c>
      <c r="D73" s="33" t="s">
        <v>129</v>
      </c>
      <c r="E73" s="33">
        <v>1</v>
      </c>
      <c r="F73" s="33">
        <f>E73+1</f>
        <v>2</v>
      </c>
      <c r="G73" s="33">
        <f t="shared" ref="G73:AP73" si="9">F73+1</f>
        <v>3</v>
      </c>
      <c r="H73" s="33">
        <f t="shared" si="9"/>
        <v>4</v>
      </c>
      <c r="I73" s="33">
        <f t="shared" si="9"/>
        <v>5</v>
      </c>
      <c r="J73" s="33">
        <f t="shared" si="9"/>
        <v>6</v>
      </c>
      <c r="K73" s="33">
        <f t="shared" si="9"/>
        <v>7</v>
      </c>
      <c r="L73" s="33">
        <f t="shared" si="9"/>
        <v>8</v>
      </c>
      <c r="M73" s="33">
        <f t="shared" si="9"/>
        <v>9</v>
      </c>
      <c r="N73" s="33">
        <f t="shared" si="9"/>
        <v>10</v>
      </c>
      <c r="O73" s="33">
        <f t="shared" si="9"/>
        <v>11</v>
      </c>
      <c r="P73" s="33">
        <f t="shared" si="9"/>
        <v>12</v>
      </c>
      <c r="Q73" s="33">
        <f t="shared" si="9"/>
        <v>13</v>
      </c>
      <c r="R73" s="33">
        <f t="shared" si="9"/>
        <v>14</v>
      </c>
      <c r="S73" s="33">
        <f t="shared" si="9"/>
        <v>15</v>
      </c>
      <c r="T73" s="33">
        <f t="shared" si="9"/>
        <v>16</v>
      </c>
      <c r="U73" s="33">
        <f t="shared" si="9"/>
        <v>17</v>
      </c>
      <c r="V73" s="33">
        <f t="shared" si="9"/>
        <v>18</v>
      </c>
      <c r="W73" s="33">
        <f t="shared" si="9"/>
        <v>19</v>
      </c>
      <c r="X73" s="33">
        <f t="shared" si="9"/>
        <v>20</v>
      </c>
      <c r="Y73" s="33">
        <f t="shared" si="9"/>
        <v>21</v>
      </c>
      <c r="Z73" s="33">
        <f t="shared" si="9"/>
        <v>22</v>
      </c>
      <c r="AA73" s="33">
        <f t="shared" si="9"/>
        <v>23</v>
      </c>
      <c r="AB73" s="33">
        <f t="shared" si="9"/>
        <v>24</v>
      </c>
      <c r="AC73" s="33">
        <f t="shared" si="9"/>
        <v>25</v>
      </c>
      <c r="AD73" s="33">
        <f t="shared" si="9"/>
        <v>26</v>
      </c>
      <c r="AE73" s="33">
        <f t="shared" si="9"/>
        <v>27</v>
      </c>
      <c r="AF73" s="33">
        <f t="shared" si="9"/>
        <v>28</v>
      </c>
      <c r="AG73" s="33">
        <f t="shared" si="9"/>
        <v>29</v>
      </c>
      <c r="AH73" s="33">
        <f t="shared" si="9"/>
        <v>30</v>
      </c>
      <c r="AI73" s="33">
        <f t="shared" si="9"/>
        <v>31</v>
      </c>
      <c r="AJ73" s="33">
        <f t="shared" si="9"/>
        <v>32</v>
      </c>
      <c r="AK73" s="33">
        <f t="shared" si="9"/>
        <v>33</v>
      </c>
      <c r="AL73" s="33">
        <f t="shared" si="9"/>
        <v>34</v>
      </c>
      <c r="AM73" s="33">
        <f t="shared" si="9"/>
        <v>35</v>
      </c>
      <c r="AN73" s="33">
        <f t="shared" si="9"/>
        <v>36</v>
      </c>
      <c r="AO73" s="33">
        <f t="shared" si="9"/>
        <v>37</v>
      </c>
      <c r="AP73" s="33">
        <f t="shared" si="9"/>
        <v>38</v>
      </c>
      <c r="AQ73" s="33">
        <f>AP73+1</f>
        <v>39</v>
      </c>
      <c r="AR73" s="34">
        <f>AQ73+1</f>
        <v>40</v>
      </c>
      <c r="AT73" s="35">
        <v>5</v>
      </c>
      <c r="AU73" s="36">
        <v>4</v>
      </c>
      <c r="AV73" s="36">
        <v>3</v>
      </c>
      <c r="AW73" s="36">
        <v>2</v>
      </c>
      <c r="AX73" s="36">
        <v>1</v>
      </c>
      <c r="AY73" s="36" t="s">
        <v>130</v>
      </c>
      <c r="AZ73" s="37" t="s">
        <v>131</v>
      </c>
    </row>
    <row r="74" spans="2:53" ht="34.5" x14ac:dyDescent="0.35">
      <c r="B74" s="38">
        <v>1</v>
      </c>
      <c r="C74" s="91" t="s">
        <v>160</v>
      </c>
      <c r="D74" s="93" t="s">
        <v>170</v>
      </c>
      <c r="E74" s="145">
        <v>1</v>
      </c>
      <c r="F74" s="105">
        <v>1</v>
      </c>
      <c r="G74" s="145">
        <v>1</v>
      </c>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40"/>
      <c r="AT74" s="41">
        <f t="shared" ref="AT74:AT101" si="10">COUNTIF(E74:AR74,"5")</f>
        <v>0</v>
      </c>
      <c r="AU74" s="42">
        <f t="shared" ref="AU74:AU101" si="11">COUNTIF(E74:AR74,"4")</f>
        <v>0</v>
      </c>
      <c r="AV74" s="42">
        <f t="shared" ref="AV74:AV101" si="12">COUNTIF(E74:AR74,"3")</f>
        <v>0</v>
      </c>
      <c r="AW74" s="42">
        <f t="shared" ref="AW74:AW101" si="13">COUNTIF(E74:AR74,"2")</f>
        <v>0</v>
      </c>
      <c r="AX74" s="42">
        <f t="shared" ref="AX74:AX101" si="14">COUNTIF(E74:AR74,"1")</f>
        <v>3</v>
      </c>
      <c r="AY74" s="42">
        <f>SUM(AT74:AX74)</f>
        <v>3</v>
      </c>
      <c r="AZ74" s="43">
        <f t="shared" ref="AZ74:AZ101" si="15">ROUND(SUMPRODUCT($AT$4:$AX$4,AT74:AX74)/AY74,0)</f>
        <v>1</v>
      </c>
      <c r="BA74" s="44"/>
    </row>
    <row r="75" spans="2:53" ht="46" x14ac:dyDescent="0.35">
      <c r="B75" s="38">
        <f>B74+1</f>
        <v>2</v>
      </c>
      <c r="C75" s="91" t="s">
        <v>161</v>
      </c>
      <c r="D75" s="94" t="s">
        <v>169</v>
      </c>
      <c r="E75" s="145">
        <v>2</v>
      </c>
      <c r="F75" s="105">
        <v>1</v>
      </c>
      <c r="G75" s="145">
        <v>1</v>
      </c>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40"/>
      <c r="AT75" s="41">
        <f t="shared" si="10"/>
        <v>0</v>
      </c>
      <c r="AU75" s="42">
        <f t="shared" si="11"/>
        <v>0</v>
      </c>
      <c r="AV75" s="42">
        <f t="shared" si="12"/>
        <v>0</v>
      </c>
      <c r="AW75" s="42">
        <f t="shared" si="13"/>
        <v>1</v>
      </c>
      <c r="AX75" s="42">
        <f t="shared" si="14"/>
        <v>2</v>
      </c>
      <c r="AY75" s="42">
        <f t="shared" ref="AY75:AY101" si="16">SUM(AT75:AX75)</f>
        <v>3</v>
      </c>
      <c r="AZ75" s="43">
        <f t="shared" si="15"/>
        <v>1</v>
      </c>
      <c r="BA75" s="44"/>
    </row>
    <row r="76" spans="2:53" ht="34.5" x14ac:dyDescent="0.35">
      <c r="B76" s="38">
        <f t="shared" ref="B76:B138" si="17">B75+1</f>
        <v>3</v>
      </c>
      <c r="C76" s="91" t="s">
        <v>162</v>
      </c>
      <c r="D76" s="95" t="s">
        <v>157</v>
      </c>
      <c r="E76" s="145">
        <v>2</v>
      </c>
      <c r="F76" s="105">
        <v>1</v>
      </c>
      <c r="G76" s="145">
        <v>1</v>
      </c>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40"/>
      <c r="AT76" s="41">
        <f t="shared" si="10"/>
        <v>0</v>
      </c>
      <c r="AU76" s="42">
        <f t="shared" si="11"/>
        <v>0</v>
      </c>
      <c r="AV76" s="42">
        <f t="shared" si="12"/>
        <v>0</v>
      </c>
      <c r="AW76" s="42">
        <f t="shared" si="13"/>
        <v>1</v>
      </c>
      <c r="AX76" s="42">
        <f t="shared" si="14"/>
        <v>2</v>
      </c>
      <c r="AY76" s="42">
        <f t="shared" si="16"/>
        <v>3</v>
      </c>
      <c r="AZ76" s="43">
        <f t="shared" si="15"/>
        <v>1</v>
      </c>
      <c r="BA76" s="44"/>
    </row>
    <row r="77" spans="2:53" ht="34.5" x14ac:dyDescent="0.35">
      <c r="B77" s="38">
        <f t="shared" si="17"/>
        <v>4</v>
      </c>
      <c r="C77" s="91" t="s">
        <v>163</v>
      </c>
      <c r="D77" s="95" t="s">
        <v>158</v>
      </c>
      <c r="E77" s="145">
        <v>2</v>
      </c>
      <c r="F77" s="105">
        <v>1</v>
      </c>
      <c r="G77" s="145">
        <v>1</v>
      </c>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40"/>
      <c r="AT77" s="41">
        <f t="shared" si="10"/>
        <v>0</v>
      </c>
      <c r="AU77" s="42">
        <f t="shared" si="11"/>
        <v>0</v>
      </c>
      <c r="AV77" s="42">
        <f t="shared" si="12"/>
        <v>0</v>
      </c>
      <c r="AW77" s="42">
        <f t="shared" si="13"/>
        <v>1</v>
      </c>
      <c r="AX77" s="42">
        <f t="shared" si="14"/>
        <v>2</v>
      </c>
      <c r="AY77" s="42">
        <f t="shared" si="16"/>
        <v>3</v>
      </c>
      <c r="AZ77" s="43">
        <f t="shared" si="15"/>
        <v>1</v>
      </c>
      <c r="BA77" s="44"/>
    </row>
    <row r="78" spans="2:53" ht="46" x14ac:dyDescent="0.35">
      <c r="B78" s="38">
        <f t="shared" si="17"/>
        <v>5</v>
      </c>
      <c r="C78" s="91" t="s">
        <v>164</v>
      </c>
      <c r="D78" s="95" t="s">
        <v>159</v>
      </c>
      <c r="E78" s="145">
        <v>2</v>
      </c>
      <c r="F78" s="105">
        <v>3</v>
      </c>
      <c r="G78" s="145">
        <v>3</v>
      </c>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40"/>
      <c r="AT78" s="41">
        <f t="shared" si="10"/>
        <v>0</v>
      </c>
      <c r="AU78" s="42">
        <f t="shared" si="11"/>
        <v>0</v>
      </c>
      <c r="AV78" s="42">
        <f t="shared" si="12"/>
        <v>2</v>
      </c>
      <c r="AW78" s="42">
        <f t="shared" si="13"/>
        <v>1</v>
      </c>
      <c r="AX78" s="42">
        <f t="shared" si="14"/>
        <v>0</v>
      </c>
      <c r="AY78" s="42">
        <f t="shared" si="16"/>
        <v>3</v>
      </c>
      <c r="AZ78" s="43">
        <f t="shared" si="15"/>
        <v>3</v>
      </c>
      <c r="BA78" s="44"/>
    </row>
    <row r="79" spans="2:53" ht="57.5" x14ac:dyDescent="0.35">
      <c r="B79" s="38">
        <f t="shared" si="17"/>
        <v>6</v>
      </c>
      <c r="C79" s="91" t="s">
        <v>165</v>
      </c>
      <c r="D79" s="95" t="s">
        <v>167</v>
      </c>
      <c r="E79" s="145">
        <v>1</v>
      </c>
      <c r="F79" s="105">
        <v>1</v>
      </c>
      <c r="G79" s="145">
        <v>2</v>
      </c>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40"/>
      <c r="AT79" s="41">
        <f t="shared" si="10"/>
        <v>0</v>
      </c>
      <c r="AU79" s="42">
        <f t="shared" si="11"/>
        <v>0</v>
      </c>
      <c r="AV79" s="42">
        <f t="shared" si="12"/>
        <v>0</v>
      </c>
      <c r="AW79" s="42">
        <f t="shared" si="13"/>
        <v>1</v>
      </c>
      <c r="AX79" s="42">
        <f t="shared" si="14"/>
        <v>2</v>
      </c>
      <c r="AY79" s="42">
        <f t="shared" si="16"/>
        <v>3</v>
      </c>
      <c r="AZ79" s="43">
        <f t="shared" si="15"/>
        <v>1</v>
      </c>
      <c r="BA79" s="44"/>
    </row>
    <row r="80" spans="2:53" ht="80.5" x14ac:dyDescent="0.35">
      <c r="B80" s="38">
        <f t="shared" si="17"/>
        <v>7</v>
      </c>
      <c r="C80" s="91" t="s">
        <v>166</v>
      </c>
      <c r="D80" s="95" t="s">
        <v>168</v>
      </c>
      <c r="E80" s="145">
        <v>1</v>
      </c>
      <c r="F80" s="105">
        <v>1</v>
      </c>
      <c r="G80" s="145">
        <v>2</v>
      </c>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40"/>
      <c r="AT80" s="41">
        <f t="shared" si="10"/>
        <v>0</v>
      </c>
      <c r="AU80" s="42">
        <f t="shared" si="11"/>
        <v>0</v>
      </c>
      <c r="AV80" s="42">
        <f t="shared" si="12"/>
        <v>0</v>
      </c>
      <c r="AW80" s="42">
        <f t="shared" si="13"/>
        <v>1</v>
      </c>
      <c r="AX80" s="42">
        <f t="shared" si="14"/>
        <v>2</v>
      </c>
      <c r="AY80" s="42">
        <f t="shared" si="16"/>
        <v>3</v>
      </c>
      <c r="AZ80" s="43">
        <f t="shared" si="15"/>
        <v>1</v>
      </c>
      <c r="BA80" s="44"/>
    </row>
    <row r="81" spans="2:53" ht="57.5" x14ac:dyDescent="0.35">
      <c r="B81" s="38">
        <f t="shared" si="17"/>
        <v>8</v>
      </c>
      <c r="C81" s="91" t="s">
        <v>171</v>
      </c>
      <c r="D81" s="95" t="s">
        <v>173</v>
      </c>
      <c r="E81" s="145">
        <v>1</v>
      </c>
      <c r="F81" s="105">
        <v>1</v>
      </c>
      <c r="G81" s="145">
        <v>2</v>
      </c>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40"/>
      <c r="AT81" s="41">
        <f t="shared" si="10"/>
        <v>0</v>
      </c>
      <c r="AU81" s="42">
        <f t="shared" si="11"/>
        <v>0</v>
      </c>
      <c r="AV81" s="42">
        <f t="shared" si="12"/>
        <v>0</v>
      </c>
      <c r="AW81" s="42">
        <f t="shared" si="13"/>
        <v>1</v>
      </c>
      <c r="AX81" s="42">
        <f t="shared" si="14"/>
        <v>2</v>
      </c>
      <c r="AY81" s="42">
        <f t="shared" si="16"/>
        <v>3</v>
      </c>
      <c r="AZ81" s="43">
        <f t="shared" si="15"/>
        <v>1</v>
      </c>
      <c r="BA81" s="44"/>
    </row>
    <row r="82" spans="2:53" ht="57.5" x14ac:dyDescent="0.35">
      <c r="B82" s="38">
        <f t="shared" si="17"/>
        <v>9</v>
      </c>
      <c r="C82" s="91" t="s">
        <v>172</v>
      </c>
      <c r="D82" s="95" t="s">
        <v>174</v>
      </c>
      <c r="E82" s="145">
        <v>1</v>
      </c>
      <c r="F82" s="105">
        <v>1</v>
      </c>
      <c r="G82" s="145">
        <v>2</v>
      </c>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0"/>
      <c r="AT82" s="41">
        <f t="shared" si="10"/>
        <v>0</v>
      </c>
      <c r="AU82" s="42">
        <f t="shared" si="11"/>
        <v>0</v>
      </c>
      <c r="AV82" s="42">
        <f t="shared" si="12"/>
        <v>0</v>
      </c>
      <c r="AW82" s="42">
        <f t="shared" si="13"/>
        <v>1</v>
      </c>
      <c r="AX82" s="42">
        <f t="shared" si="14"/>
        <v>2</v>
      </c>
      <c r="AY82" s="42">
        <f t="shared" si="16"/>
        <v>3</v>
      </c>
      <c r="AZ82" s="43">
        <f t="shared" si="15"/>
        <v>1</v>
      </c>
      <c r="BA82" s="44"/>
    </row>
    <row r="83" spans="2:53" ht="57.5" x14ac:dyDescent="0.35">
      <c r="B83" s="38">
        <f t="shared" si="17"/>
        <v>10</v>
      </c>
      <c r="C83" s="91" t="s">
        <v>176</v>
      </c>
      <c r="D83" s="95" t="s">
        <v>175</v>
      </c>
      <c r="E83" s="145">
        <v>1</v>
      </c>
      <c r="F83" s="105">
        <v>1</v>
      </c>
      <c r="G83" s="145">
        <v>2</v>
      </c>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40"/>
      <c r="AT83" s="41">
        <f t="shared" si="10"/>
        <v>0</v>
      </c>
      <c r="AU83" s="42">
        <f t="shared" si="11"/>
        <v>0</v>
      </c>
      <c r="AV83" s="42">
        <f t="shared" si="12"/>
        <v>0</v>
      </c>
      <c r="AW83" s="42">
        <f t="shared" si="13"/>
        <v>1</v>
      </c>
      <c r="AX83" s="42">
        <f t="shared" si="14"/>
        <v>2</v>
      </c>
      <c r="AY83" s="42">
        <f t="shared" si="16"/>
        <v>3</v>
      </c>
      <c r="AZ83" s="43">
        <f t="shared" si="15"/>
        <v>1</v>
      </c>
      <c r="BA83" s="44"/>
    </row>
    <row r="84" spans="2:53" ht="57.5" x14ac:dyDescent="0.35">
      <c r="B84" s="38">
        <f t="shared" si="17"/>
        <v>11</v>
      </c>
      <c r="C84" s="91" t="s">
        <v>177</v>
      </c>
      <c r="D84" s="95" t="s">
        <v>178</v>
      </c>
      <c r="E84" s="145">
        <v>1</v>
      </c>
      <c r="F84" s="105">
        <v>1</v>
      </c>
      <c r="G84" s="145">
        <v>2</v>
      </c>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40"/>
      <c r="AT84" s="41">
        <f t="shared" si="10"/>
        <v>0</v>
      </c>
      <c r="AU84" s="42">
        <f t="shared" si="11"/>
        <v>0</v>
      </c>
      <c r="AV84" s="42">
        <f t="shared" si="12"/>
        <v>0</v>
      </c>
      <c r="AW84" s="42">
        <f t="shared" si="13"/>
        <v>1</v>
      </c>
      <c r="AX84" s="42">
        <f t="shared" si="14"/>
        <v>2</v>
      </c>
      <c r="AY84" s="42">
        <f t="shared" si="16"/>
        <v>3</v>
      </c>
      <c r="AZ84" s="43">
        <f t="shared" si="15"/>
        <v>1</v>
      </c>
      <c r="BA84" s="44"/>
    </row>
    <row r="85" spans="2:53" ht="23" x14ac:dyDescent="0.35">
      <c r="B85" s="38">
        <f t="shared" si="17"/>
        <v>12</v>
      </c>
      <c r="C85" s="91" t="s">
        <v>309</v>
      </c>
      <c r="D85" s="93" t="s">
        <v>305</v>
      </c>
      <c r="E85" s="145">
        <v>2</v>
      </c>
      <c r="F85" s="105">
        <v>2</v>
      </c>
      <c r="G85" s="145">
        <v>2</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40"/>
      <c r="AT85" s="41">
        <f t="shared" si="10"/>
        <v>0</v>
      </c>
      <c r="AU85" s="42">
        <f t="shared" si="11"/>
        <v>0</v>
      </c>
      <c r="AV85" s="42">
        <f t="shared" si="12"/>
        <v>0</v>
      </c>
      <c r="AW85" s="42">
        <f t="shared" si="13"/>
        <v>3</v>
      </c>
      <c r="AX85" s="42">
        <f t="shared" si="14"/>
        <v>0</v>
      </c>
      <c r="AY85" s="42">
        <f t="shared" si="16"/>
        <v>3</v>
      </c>
      <c r="AZ85" s="43">
        <f t="shared" si="15"/>
        <v>2</v>
      </c>
      <c r="BA85" s="44"/>
    </row>
    <row r="86" spans="2:53" ht="23" x14ac:dyDescent="0.35">
      <c r="B86" s="38">
        <f t="shared" si="17"/>
        <v>13</v>
      </c>
      <c r="C86" s="91" t="s">
        <v>310</v>
      </c>
      <c r="D86" s="93" t="s">
        <v>306</v>
      </c>
      <c r="E86" s="145">
        <v>2</v>
      </c>
      <c r="F86" s="105">
        <v>3</v>
      </c>
      <c r="G86" s="145">
        <v>3</v>
      </c>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40"/>
      <c r="AT86" s="41">
        <f t="shared" si="10"/>
        <v>0</v>
      </c>
      <c r="AU86" s="42">
        <f t="shared" si="11"/>
        <v>0</v>
      </c>
      <c r="AV86" s="42">
        <f t="shared" si="12"/>
        <v>2</v>
      </c>
      <c r="AW86" s="42">
        <f t="shared" si="13"/>
        <v>1</v>
      </c>
      <c r="AX86" s="42">
        <f t="shared" si="14"/>
        <v>0</v>
      </c>
      <c r="AY86" s="42">
        <f t="shared" si="16"/>
        <v>3</v>
      </c>
      <c r="AZ86" s="43">
        <f t="shared" si="15"/>
        <v>3</v>
      </c>
      <c r="BA86" s="44"/>
    </row>
    <row r="87" spans="2:53" ht="23" x14ac:dyDescent="0.35">
      <c r="B87" s="38">
        <f t="shared" si="17"/>
        <v>14</v>
      </c>
      <c r="C87" s="91" t="s">
        <v>311</v>
      </c>
      <c r="D87" s="93" t="s">
        <v>308</v>
      </c>
      <c r="E87" s="145">
        <v>1</v>
      </c>
      <c r="F87" s="105">
        <v>1</v>
      </c>
      <c r="G87" s="145">
        <v>2</v>
      </c>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40"/>
      <c r="AT87" s="41">
        <f t="shared" si="10"/>
        <v>0</v>
      </c>
      <c r="AU87" s="42">
        <f t="shared" si="11"/>
        <v>0</v>
      </c>
      <c r="AV87" s="42">
        <f t="shared" si="12"/>
        <v>0</v>
      </c>
      <c r="AW87" s="42">
        <f t="shared" si="13"/>
        <v>1</v>
      </c>
      <c r="AX87" s="42">
        <f t="shared" si="14"/>
        <v>2</v>
      </c>
      <c r="AY87" s="42">
        <f t="shared" si="16"/>
        <v>3</v>
      </c>
      <c r="AZ87" s="43">
        <f t="shared" si="15"/>
        <v>1</v>
      </c>
      <c r="BA87" s="44"/>
    </row>
    <row r="88" spans="2:53" ht="57.5" x14ac:dyDescent="0.35">
      <c r="B88" s="38">
        <f t="shared" si="17"/>
        <v>15</v>
      </c>
      <c r="C88" s="91" t="s">
        <v>312</v>
      </c>
      <c r="D88" s="93" t="s">
        <v>307</v>
      </c>
      <c r="E88" s="145">
        <v>1</v>
      </c>
      <c r="F88" s="105">
        <v>1</v>
      </c>
      <c r="G88" s="145">
        <v>2</v>
      </c>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40"/>
      <c r="AT88" s="41">
        <f t="shared" si="10"/>
        <v>0</v>
      </c>
      <c r="AU88" s="42">
        <f t="shared" si="11"/>
        <v>0</v>
      </c>
      <c r="AV88" s="42">
        <f t="shared" si="12"/>
        <v>0</v>
      </c>
      <c r="AW88" s="42">
        <f t="shared" si="13"/>
        <v>1</v>
      </c>
      <c r="AX88" s="42">
        <f t="shared" si="14"/>
        <v>2</v>
      </c>
      <c r="AY88" s="42">
        <f t="shared" si="16"/>
        <v>3</v>
      </c>
      <c r="AZ88" s="43">
        <f t="shared" si="15"/>
        <v>1</v>
      </c>
      <c r="BA88" s="44"/>
    </row>
    <row r="89" spans="2:53" ht="34.5" x14ac:dyDescent="0.35">
      <c r="B89" s="38">
        <f t="shared" si="17"/>
        <v>16</v>
      </c>
      <c r="C89" s="91" t="s">
        <v>315</v>
      </c>
      <c r="D89" s="95" t="s">
        <v>313</v>
      </c>
      <c r="E89" s="145">
        <v>1</v>
      </c>
      <c r="F89" s="105">
        <v>1</v>
      </c>
      <c r="G89" s="145">
        <v>2</v>
      </c>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40"/>
      <c r="AT89" s="41">
        <f t="shared" si="10"/>
        <v>0</v>
      </c>
      <c r="AU89" s="42">
        <f t="shared" si="11"/>
        <v>0</v>
      </c>
      <c r="AV89" s="42">
        <f t="shared" si="12"/>
        <v>0</v>
      </c>
      <c r="AW89" s="42">
        <f t="shared" si="13"/>
        <v>1</v>
      </c>
      <c r="AX89" s="42">
        <f t="shared" si="14"/>
        <v>2</v>
      </c>
      <c r="AY89" s="42">
        <f t="shared" si="16"/>
        <v>3</v>
      </c>
      <c r="AZ89" s="43">
        <f t="shared" si="15"/>
        <v>1</v>
      </c>
      <c r="BA89" s="44"/>
    </row>
    <row r="90" spans="2:53" ht="23" x14ac:dyDescent="0.35">
      <c r="B90" s="38">
        <f t="shared" si="17"/>
        <v>17</v>
      </c>
      <c r="C90" s="91" t="s">
        <v>316</v>
      </c>
      <c r="D90" s="95" t="s">
        <v>314</v>
      </c>
      <c r="E90" s="145">
        <v>1</v>
      </c>
      <c r="F90" s="105">
        <v>1</v>
      </c>
      <c r="G90" s="145">
        <v>2</v>
      </c>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40"/>
      <c r="AT90" s="41">
        <f t="shared" si="10"/>
        <v>0</v>
      </c>
      <c r="AU90" s="42">
        <f t="shared" si="11"/>
        <v>0</v>
      </c>
      <c r="AV90" s="42">
        <f t="shared" si="12"/>
        <v>0</v>
      </c>
      <c r="AW90" s="42">
        <f t="shared" si="13"/>
        <v>1</v>
      </c>
      <c r="AX90" s="42">
        <f t="shared" si="14"/>
        <v>2</v>
      </c>
      <c r="AY90" s="42">
        <f t="shared" si="16"/>
        <v>3</v>
      </c>
      <c r="AZ90" s="43">
        <f t="shared" si="15"/>
        <v>1</v>
      </c>
      <c r="BA90" s="44"/>
    </row>
    <row r="91" spans="2:53" ht="34.5" x14ac:dyDescent="0.35">
      <c r="B91" s="38">
        <f t="shared" si="17"/>
        <v>18</v>
      </c>
      <c r="C91" s="91" t="s">
        <v>319</v>
      </c>
      <c r="D91" s="95" t="s">
        <v>317</v>
      </c>
      <c r="E91" s="145">
        <v>2</v>
      </c>
      <c r="F91" s="105">
        <v>2</v>
      </c>
      <c r="G91" s="145">
        <v>3</v>
      </c>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40"/>
      <c r="AT91" s="41">
        <f t="shared" si="10"/>
        <v>0</v>
      </c>
      <c r="AU91" s="42">
        <f t="shared" si="11"/>
        <v>0</v>
      </c>
      <c r="AV91" s="42">
        <f t="shared" si="12"/>
        <v>1</v>
      </c>
      <c r="AW91" s="42">
        <f t="shared" si="13"/>
        <v>2</v>
      </c>
      <c r="AX91" s="42">
        <f t="shared" si="14"/>
        <v>0</v>
      </c>
      <c r="AY91" s="42">
        <f t="shared" si="16"/>
        <v>3</v>
      </c>
      <c r="AZ91" s="43">
        <f t="shared" si="15"/>
        <v>2</v>
      </c>
      <c r="BA91" s="44"/>
    </row>
    <row r="92" spans="2:53" ht="34.5" x14ac:dyDescent="0.35">
      <c r="B92" s="38">
        <f t="shared" si="17"/>
        <v>19</v>
      </c>
      <c r="C92" s="91" t="s">
        <v>320</v>
      </c>
      <c r="D92" s="95" t="s">
        <v>318</v>
      </c>
      <c r="E92" s="145">
        <v>3</v>
      </c>
      <c r="F92" s="105">
        <v>3</v>
      </c>
      <c r="G92" s="145">
        <v>3</v>
      </c>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40"/>
      <c r="AT92" s="41">
        <f t="shared" si="10"/>
        <v>0</v>
      </c>
      <c r="AU92" s="42">
        <f t="shared" si="11"/>
        <v>0</v>
      </c>
      <c r="AV92" s="42">
        <f t="shared" si="12"/>
        <v>3</v>
      </c>
      <c r="AW92" s="42">
        <f t="shared" si="13"/>
        <v>0</v>
      </c>
      <c r="AX92" s="42">
        <f t="shared" si="14"/>
        <v>0</v>
      </c>
      <c r="AY92" s="42">
        <f t="shared" si="16"/>
        <v>3</v>
      </c>
      <c r="AZ92" s="43">
        <f t="shared" si="15"/>
        <v>3</v>
      </c>
      <c r="BA92" s="44"/>
    </row>
    <row r="93" spans="2:53" ht="46" x14ac:dyDescent="0.35">
      <c r="B93" s="38">
        <f t="shared" si="17"/>
        <v>20</v>
      </c>
      <c r="C93" s="91" t="s">
        <v>179</v>
      </c>
      <c r="D93" s="95" t="s">
        <v>182</v>
      </c>
      <c r="E93" s="145">
        <v>1</v>
      </c>
      <c r="F93" s="105">
        <v>2</v>
      </c>
      <c r="G93" s="145">
        <v>2</v>
      </c>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40"/>
      <c r="AT93" s="41">
        <f t="shared" si="10"/>
        <v>0</v>
      </c>
      <c r="AU93" s="42">
        <f t="shared" si="11"/>
        <v>0</v>
      </c>
      <c r="AV93" s="42">
        <f t="shared" si="12"/>
        <v>0</v>
      </c>
      <c r="AW93" s="42">
        <f t="shared" si="13"/>
        <v>2</v>
      </c>
      <c r="AX93" s="42">
        <f t="shared" si="14"/>
        <v>1</v>
      </c>
      <c r="AY93" s="42">
        <f t="shared" si="16"/>
        <v>3</v>
      </c>
      <c r="AZ93" s="43">
        <f t="shared" si="15"/>
        <v>2</v>
      </c>
      <c r="BA93" s="44"/>
    </row>
    <row r="94" spans="2:53" ht="46" x14ac:dyDescent="0.35">
      <c r="B94" s="38">
        <f t="shared" si="17"/>
        <v>21</v>
      </c>
      <c r="C94" s="91" t="s">
        <v>180</v>
      </c>
      <c r="D94" s="95" t="s">
        <v>181</v>
      </c>
      <c r="E94" s="145">
        <v>1</v>
      </c>
      <c r="F94" s="105">
        <v>2</v>
      </c>
      <c r="G94" s="145">
        <v>3</v>
      </c>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40"/>
      <c r="AT94" s="41">
        <f t="shared" si="10"/>
        <v>0</v>
      </c>
      <c r="AU94" s="42">
        <f t="shared" si="11"/>
        <v>0</v>
      </c>
      <c r="AV94" s="42">
        <f t="shared" si="12"/>
        <v>1</v>
      </c>
      <c r="AW94" s="42">
        <f t="shared" si="13"/>
        <v>1</v>
      </c>
      <c r="AX94" s="42">
        <f t="shared" si="14"/>
        <v>1</v>
      </c>
      <c r="AY94" s="42">
        <f t="shared" si="16"/>
        <v>3</v>
      </c>
      <c r="AZ94" s="43">
        <f t="shared" si="15"/>
        <v>2</v>
      </c>
      <c r="BA94" s="44"/>
    </row>
    <row r="95" spans="2:53" ht="46" x14ac:dyDescent="0.35">
      <c r="B95" s="38">
        <f t="shared" si="17"/>
        <v>22</v>
      </c>
      <c r="C95" s="91" t="s">
        <v>184</v>
      </c>
      <c r="D95" s="95" t="s">
        <v>183</v>
      </c>
      <c r="E95" s="145">
        <v>1</v>
      </c>
      <c r="F95" s="104">
        <v>1</v>
      </c>
      <c r="G95" s="145">
        <v>1</v>
      </c>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40"/>
      <c r="AT95" s="41">
        <f t="shared" si="10"/>
        <v>0</v>
      </c>
      <c r="AU95" s="42">
        <f t="shared" si="11"/>
        <v>0</v>
      </c>
      <c r="AV95" s="42">
        <f t="shared" si="12"/>
        <v>0</v>
      </c>
      <c r="AW95" s="42">
        <f t="shared" si="13"/>
        <v>0</v>
      </c>
      <c r="AX95" s="42">
        <f t="shared" si="14"/>
        <v>3</v>
      </c>
      <c r="AY95" s="42">
        <f t="shared" si="16"/>
        <v>3</v>
      </c>
      <c r="AZ95" s="43">
        <f t="shared" si="15"/>
        <v>1</v>
      </c>
      <c r="BA95" s="44"/>
    </row>
    <row r="96" spans="2:53" ht="46" x14ac:dyDescent="0.35">
      <c r="B96" s="38">
        <f t="shared" si="17"/>
        <v>23</v>
      </c>
      <c r="C96" s="91" t="s">
        <v>185</v>
      </c>
      <c r="D96" s="95" t="s">
        <v>187</v>
      </c>
      <c r="E96" s="145">
        <v>2</v>
      </c>
      <c r="F96" s="105">
        <v>3</v>
      </c>
      <c r="G96" s="145">
        <v>3</v>
      </c>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40"/>
      <c r="AT96" s="41">
        <f t="shared" si="10"/>
        <v>0</v>
      </c>
      <c r="AU96" s="42">
        <f t="shared" si="11"/>
        <v>0</v>
      </c>
      <c r="AV96" s="42">
        <f t="shared" si="12"/>
        <v>2</v>
      </c>
      <c r="AW96" s="42">
        <f t="shared" si="13"/>
        <v>1</v>
      </c>
      <c r="AX96" s="42">
        <f t="shared" si="14"/>
        <v>0</v>
      </c>
      <c r="AY96" s="42">
        <f t="shared" si="16"/>
        <v>3</v>
      </c>
      <c r="AZ96" s="43">
        <f t="shared" si="15"/>
        <v>3</v>
      </c>
      <c r="BA96" s="44"/>
    </row>
    <row r="97" spans="2:53" ht="46" x14ac:dyDescent="0.35">
      <c r="B97" s="38">
        <f t="shared" si="17"/>
        <v>24</v>
      </c>
      <c r="C97" s="91" t="s">
        <v>186</v>
      </c>
      <c r="D97" s="95" t="s">
        <v>188</v>
      </c>
      <c r="E97" s="145">
        <v>2</v>
      </c>
      <c r="F97" s="105">
        <v>2</v>
      </c>
      <c r="G97" s="145">
        <v>2</v>
      </c>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40"/>
      <c r="AT97" s="41">
        <f t="shared" si="10"/>
        <v>0</v>
      </c>
      <c r="AU97" s="42">
        <f t="shared" si="11"/>
        <v>0</v>
      </c>
      <c r="AV97" s="42">
        <f t="shared" si="12"/>
        <v>0</v>
      </c>
      <c r="AW97" s="42">
        <f t="shared" si="13"/>
        <v>3</v>
      </c>
      <c r="AX97" s="42">
        <f t="shared" si="14"/>
        <v>0</v>
      </c>
      <c r="AY97" s="42">
        <f t="shared" si="16"/>
        <v>3</v>
      </c>
      <c r="AZ97" s="43">
        <f t="shared" si="15"/>
        <v>2</v>
      </c>
      <c r="BA97" s="44"/>
    </row>
    <row r="98" spans="2:53" ht="46" x14ac:dyDescent="0.35">
      <c r="B98" s="38">
        <f t="shared" si="17"/>
        <v>25</v>
      </c>
      <c r="C98" s="91" t="s">
        <v>189</v>
      </c>
      <c r="D98" s="95" t="s">
        <v>190</v>
      </c>
      <c r="E98" s="145">
        <v>2</v>
      </c>
      <c r="F98" s="104">
        <v>1</v>
      </c>
      <c r="G98" s="145">
        <v>1</v>
      </c>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40"/>
      <c r="AT98" s="41">
        <f t="shared" si="10"/>
        <v>0</v>
      </c>
      <c r="AU98" s="42">
        <f t="shared" si="11"/>
        <v>0</v>
      </c>
      <c r="AV98" s="42">
        <f t="shared" si="12"/>
        <v>0</v>
      </c>
      <c r="AW98" s="42">
        <f t="shared" si="13"/>
        <v>1</v>
      </c>
      <c r="AX98" s="42">
        <f t="shared" si="14"/>
        <v>2</v>
      </c>
      <c r="AY98" s="42">
        <f t="shared" si="16"/>
        <v>3</v>
      </c>
      <c r="AZ98" s="43">
        <f t="shared" si="15"/>
        <v>1</v>
      </c>
      <c r="BA98" s="44"/>
    </row>
    <row r="99" spans="2:53" ht="34.5" x14ac:dyDescent="0.35">
      <c r="B99" s="38">
        <f t="shared" si="17"/>
        <v>26</v>
      </c>
      <c r="C99" s="91" t="s">
        <v>191</v>
      </c>
      <c r="D99" s="95" t="s">
        <v>192</v>
      </c>
      <c r="E99" s="145">
        <v>3</v>
      </c>
      <c r="F99" s="104">
        <v>2</v>
      </c>
      <c r="G99" s="145">
        <v>1</v>
      </c>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40"/>
      <c r="AT99" s="41">
        <f t="shared" si="10"/>
        <v>0</v>
      </c>
      <c r="AU99" s="42">
        <f t="shared" si="11"/>
        <v>0</v>
      </c>
      <c r="AV99" s="42">
        <f t="shared" si="12"/>
        <v>1</v>
      </c>
      <c r="AW99" s="42">
        <f t="shared" si="13"/>
        <v>1</v>
      </c>
      <c r="AX99" s="42">
        <f t="shared" si="14"/>
        <v>1</v>
      </c>
      <c r="AY99" s="42">
        <f t="shared" si="16"/>
        <v>3</v>
      </c>
      <c r="AZ99" s="43">
        <f t="shared" si="15"/>
        <v>2</v>
      </c>
      <c r="BA99" s="44"/>
    </row>
    <row r="100" spans="2:53" ht="46" x14ac:dyDescent="0.35">
      <c r="B100" s="38">
        <f t="shared" si="17"/>
        <v>27</v>
      </c>
      <c r="C100" s="91" t="s">
        <v>204</v>
      </c>
      <c r="D100" s="93" t="s">
        <v>205</v>
      </c>
      <c r="E100" s="145">
        <v>1</v>
      </c>
      <c r="F100" s="145">
        <v>1</v>
      </c>
      <c r="G100" s="104">
        <v>1</v>
      </c>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40"/>
      <c r="AT100" s="41">
        <f t="shared" si="10"/>
        <v>0</v>
      </c>
      <c r="AU100" s="42">
        <f t="shared" si="11"/>
        <v>0</v>
      </c>
      <c r="AV100" s="42">
        <f t="shared" si="12"/>
        <v>0</v>
      </c>
      <c r="AW100" s="42">
        <f t="shared" si="13"/>
        <v>0</v>
      </c>
      <c r="AX100" s="42">
        <f t="shared" si="14"/>
        <v>3</v>
      </c>
      <c r="AY100" s="42">
        <f t="shared" si="16"/>
        <v>3</v>
      </c>
      <c r="AZ100" s="43">
        <f t="shared" si="15"/>
        <v>1</v>
      </c>
      <c r="BA100" s="44"/>
    </row>
    <row r="101" spans="2:53" ht="34.5" x14ac:dyDescent="0.35">
      <c r="B101" s="38">
        <f>B100+1</f>
        <v>28</v>
      </c>
      <c r="C101" s="91" t="s">
        <v>206</v>
      </c>
      <c r="D101" s="93" t="s">
        <v>207</v>
      </c>
      <c r="E101" s="145">
        <v>2</v>
      </c>
      <c r="F101" s="145">
        <v>3</v>
      </c>
      <c r="G101" s="105">
        <v>2</v>
      </c>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40"/>
      <c r="AT101" s="41">
        <f t="shared" si="10"/>
        <v>0</v>
      </c>
      <c r="AU101" s="42">
        <f t="shared" si="11"/>
        <v>0</v>
      </c>
      <c r="AV101" s="42">
        <f t="shared" si="12"/>
        <v>1</v>
      </c>
      <c r="AW101" s="42">
        <f t="shared" si="13"/>
        <v>2</v>
      </c>
      <c r="AX101" s="42">
        <f t="shared" si="14"/>
        <v>0</v>
      </c>
      <c r="AY101" s="42">
        <f t="shared" si="16"/>
        <v>3</v>
      </c>
      <c r="AZ101" s="43">
        <f t="shared" si="15"/>
        <v>2</v>
      </c>
      <c r="BA101" s="44"/>
    </row>
    <row r="102" spans="2:53" ht="57.5" x14ac:dyDescent="0.35">
      <c r="B102" s="38">
        <f t="shared" si="17"/>
        <v>29</v>
      </c>
      <c r="C102" s="91" t="s">
        <v>208</v>
      </c>
      <c r="D102" s="93" t="s">
        <v>209</v>
      </c>
      <c r="E102" s="145">
        <v>1</v>
      </c>
      <c r="F102" s="145">
        <v>3</v>
      </c>
      <c r="G102" s="104">
        <v>2</v>
      </c>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40"/>
      <c r="AT102" s="41">
        <f t="shared" ref="AT102:AT138" si="18">COUNTIF(E102:AR102,"5")</f>
        <v>0</v>
      </c>
      <c r="AU102" s="42">
        <f t="shared" ref="AU102:AU138" si="19">COUNTIF(E102:AR102,"4")</f>
        <v>0</v>
      </c>
      <c r="AV102" s="42">
        <f t="shared" ref="AV102:AV138" si="20">COUNTIF(E102:AR102,"3")</f>
        <v>1</v>
      </c>
      <c r="AW102" s="42">
        <f t="shared" ref="AW102:AW138" si="21">COUNTIF(E102:AR102,"2")</f>
        <v>1</v>
      </c>
      <c r="AX102" s="42">
        <f t="shared" ref="AX102:AX138" si="22">COUNTIF(E102:AR102,"1")</f>
        <v>1</v>
      </c>
      <c r="AY102" s="42">
        <f t="shared" ref="AY102:AY138" si="23">SUM(AT102:AX102)</f>
        <v>3</v>
      </c>
      <c r="AZ102" s="43">
        <f t="shared" ref="AZ102:AZ138" si="24">ROUND(SUMPRODUCT($AT$4:$AX$4,AT102:AX102)/AY102,0)</f>
        <v>2</v>
      </c>
      <c r="BA102" s="44"/>
    </row>
    <row r="103" spans="2:53" ht="46" x14ac:dyDescent="0.35">
      <c r="B103" s="38">
        <f t="shared" si="17"/>
        <v>30</v>
      </c>
      <c r="C103" s="91" t="s">
        <v>215</v>
      </c>
      <c r="D103" s="93" t="s">
        <v>211</v>
      </c>
      <c r="E103" s="105">
        <v>1</v>
      </c>
      <c r="F103" s="145">
        <v>2</v>
      </c>
      <c r="G103" s="145">
        <v>1</v>
      </c>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40"/>
      <c r="AT103" s="41">
        <f t="shared" si="18"/>
        <v>0</v>
      </c>
      <c r="AU103" s="42">
        <f t="shared" si="19"/>
        <v>0</v>
      </c>
      <c r="AV103" s="42">
        <f t="shared" si="20"/>
        <v>0</v>
      </c>
      <c r="AW103" s="42">
        <f t="shared" si="21"/>
        <v>1</v>
      </c>
      <c r="AX103" s="42">
        <f t="shared" si="22"/>
        <v>2</v>
      </c>
      <c r="AY103" s="42">
        <f t="shared" si="23"/>
        <v>3</v>
      </c>
      <c r="AZ103" s="43">
        <f t="shared" si="24"/>
        <v>1</v>
      </c>
      <c r="BA103" s="44"/>
    </row>
    <row r="104" spans="2:53" ht="46" x14ac:dyDescent="0.35">
      <c r="B104" s="38">
        <f t="shared" si="17"/>
        <v>31</v>
      </c>
      <c r="C104" s="91" t="s">
        <v>216</v>
      </c>
      <c r="D104" s="93" t="s">
        <v>212</v>
      </c>
      <c r="E104" s="104">
        <v>3</v>
      </c>
      <c r="F104" s="145">
        <v>3</v>
      </c>
      <c r="G104" s="145">
        <v>2</v>
      </c>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40"/>
      <c r="AT104" s="41">
        <f t="shared" si="18"/>
        <v>0</v>
      </c>
      <c r="AU104" s="42">
        <f t="shared" si="19"/>
        <v>0</v>
      </c>
      <c r="AV104" s="42">
        <f t="shared" si="20"/>
        <v>2</v>
      </c>
      <c r="AW104" s="42">
        <f t="shared" si="21"/>
        <v>1</v>
      </c>
      <c r="AX104" s="42">
        <f t="shared" si="22"/>
        <v>0</v>
      </c>
      <c r="AY104" s="42">
        <f t="shared" si="23"/>
        <v>3</v>
      </c>
      <c r="AZ104" s="43">
        <f t="shared" si="24"/>
        <v>3</v>
      </c>
      <c r="BA104" s="44"/>
    </row>
    <row r="105" spans="2:53" ht="46" x14ac:dyDescent="0.35">
      <c r="B105" s="38">
        <f t="shared" si="17"/>
        <v>32</v>
      </c>
      <c r="C105" s="91" t="s">
        <v>217</v>
      </c>
      <c r="D105" s="93" t="s">
        <v>213</v>
      </c>
      <c r="E105" s="105">
        <v>2</v>
      </c>
      <c r="F105" s="145">
        <v>3</v>
      </c>
      <c r="G105" s="145">
        <v>1</v>
      </c>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40"/>
      <c r="AT105" s="41">
        <f t="shared" si="18"/>
        <v>0</v>
      </c>
      <c r="AU105" s="42">
        <f t="shared" si="19"/>
        <v>0</v>
      </c>
      <c r="AV105" s="42">
        <f t="shared" si="20"/>
        <v>1</v>
      </c>
      <c r="AW105" s="42">
        <f t="shared" si="21"/>
        <v>1</v>
      </c>
      <c r="AX105" s="42">
        <f t="shared" si="22"/>
        <v>1</v>
      </c>
      <c r="AY105" s="42">
        <f t="shared" si="23"/>
        <v>3</v>
      </c>
      <c r="AZ105" s="43">
        <f t="shared" si="24"/>
        <v>2</v>
      </c>
      <c r="BA105" s="44"/>
    </row>
    <row r="106" spans="2:53" ht="34.5" x14ac:dyDescent="0.35">
      <c r="B106" s="38">
        <f t="shared" si="17"/>
        <v>33</v>
      </c>
      <c r="C106" s="91" t="s">
        <v>225</v>
      </c>
      <c r="D106" s="93" t="s">
        <v>221</v>
      </c>
      <c r="E106" s="104">
        <v>2</v>
      </c>
      <c r="F106" s="145">
        <v>3</v>
      </c>
      <c r="G106" s="145">
        <v>1</v>
      </c>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40"/>
      <c r="AT106" s="41">
        <f t="shared" si="18"/>
        <v>0</v>
      </c>
      <c r="AU106" s="42">
        <f t="shared" si="19"/>
        <v>0</v>
      </c>
      <c r="AV106" s="42">
        <f t="shared" si="20"/>
        <v>1</v>
      </c>
      <c r="AW106" s="42">
        <f t="shared" si="21"/>
        <v>1</v>
      </c>
      <c r="AX106" s="42">
        <f t="shared" si="22"/>
        <v>1</v>
      </c>
      <c r="AY106" s="42">
        <f t="shared" si="23"/>
        <v>3</v>
      </c>
      <c r="AZ106" s="43">
        <f t="shared" si="24"/>
        <v>2</v>
      </c>
      <c r="BA106" s="44"/>
    </row>
    <row r="107" spans="2:53" ht="34.5" x14ac:dyDescent="0.35">
      <c r="B107" s="38">
        <f t="shared" si="17"/>
        <v>34</v>
      </c>
      <c r="C107" s="91" t="s">
        <v>226</v>
      </c>
      <c r="D107" s="93" t="s">
        <v>222</v>
      </c>
      <c r="E107" s="105">
        <v>3</v>
      </c>
      <c r="F107" s="145">
        <v>3</v>
      </c>
      <c r="G107" s="145">
        <v>3</v>
      </c>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40"/>
      <c r="AT107" s="41">
        <f t="shared" si="18"/>
        <v>0</v>
      </c>
      <c r="AU107" s="42">
        <f t="shared" si="19"/>
        <v>0</v>
      </c>
      <c r="AV107" s="42">
        <f t="shared" si="20"/>
        <v>3</v>
      </c>
      <c r="AW107" s="42">
        <f t="shared" si="21"/>
        <v>0</v>
      </c>
      <c r="AX107" s="42">
        <f t="shared" si="22"/>
        <v>0</v>
      </c>
      <c r="AY107" s="42">
        <f t="shared" si="23"/>
        <v>3</v>
      </c>
      <c r="AZ107" s="43">
        <f t="shared" si="24"/>
        <v>3</v>
      </c>
      <c r="BA107" s="44"/>
    </row>
    <row r="108" spans="2:53" ht="46" x14ac:dyDescent="0.35">
      <c r="B108" s="38">
        <f t="shared" si="17"/>
        <v>35</v>
      </c>
      <c r="C108" s="91" t="s">
        <v>227</v>
      </c>
      <c r="D108" s="93" t="s">
        <v>223</v>
      </c>
      <c r="E108" s="104">
        <v>3</v>
      </c>
      <c r="F108" s="145">
        <v>4</v>
      </c>
      <c r="G108" s="145">
        <v>3</v>
      </c>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40"/>
      <c r="AT108" s="41">
        <f t="shared" si="18"/>
        <v>0</v>
      </c>
      <c r="AU108" s="42">
        <f t="shared" si="19"/>
        <v>1</v>
      </c>
      <c r="AV108" s="42">
        <f t="shared" si="20"/>
        <v>2</v>
      </c>
      <c r="AW108" s="42">
        <f t="shared" si="21"/>
        <v>0</v>
      </c>
      <c r="AX108" s="42">
        <f t="shared" si="22"/>
        <v>0</v>
      </c>
      <c r="AY108" s="42">
        <f t="shared" si="23"/>
        <v>3</v>
      </c>
      <c r="AZ108" s="43">
        <f t="shared" si="24"/>
        <v>3</v>
      </c>
      <c r="BA108" s="44"/>
    </row>
    <row r="109" spans="2:53" ht="46" x14ac:dyDescent="0.35">
      <c r="B109" s="38">
        <f t="shared" si="17"/>
        <v>36</v>
      </c>
      <c r="C109" s="91" t="s">
        <v>228</v>
      </c>
      <c r="D109" s="93" t="s">
        <v>224</v>
      </c>
      <c r="E109" s="105">
        <v>2</v>
      </c>
      <c r="F109" s="145">
        <v>2</v>
      </c>
      <c r="G109" s="145">
        <v>2</v>
      </c>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40"/>
      <c r="AT109" s="41">
        <f t="shared" si="18"/>
        <v>0</v>
      </c>
      <c r="AU109" s="42">
        <f t="shared" si="19"/>
        <v>0</v>
      </c>
      <c r="AV109" s="42">
        <f t="shared" si="20"/>
        <v>0</v>
      </c>
      <c r="AW109" s="42">
        <f t="shared" si="21"/>
        <v>3</v>
      </c>
      <c r="AX109" s="42">
        <f t="shared" si="22"/>
        <v>0</v>
      </c>
      <c r="AY109" s="42">
        <f t="shared" si="23"/>
        <v>3</v>
      </c>
      <c r="AZ109" s="43">
        <f t="shared" si="24"/>
        <v>2</v>
      </c>
      <c r="BA109" s="44"/>
    </row>
    <row r="110" spans="2:53" ht="46" x14ac:dyDescent="0.35">
      <c r="B110" s="38">
        <f t="shared" si="17"/>
        <v>37</v>
      </c>
      <c r="C110" s="91" t="s">
        <v>231</v>
      </c>
      <c r="D110" s="93" t="s">
        <v>233</v>
      </c>
      <c r="E110" s="104">
        <v>1</v>
      </c>
      <c r="F110" s="145">
        <v>1</v>
      </c>
      <c r="G110" s="145">
        <v>1</v>
      </c>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40"/>
      <c r="AT110" s="41">
        <f t="shared" si="18"/>
        <v>0</v>
      </c>
      <c r="AU110" s="42">
        <f t="shared" si="19"/>
        <v>0</v>
      </c>
      <c r="AV110" s="42">
        <f t="shared" si="20"/>
        <v>0</v>
      </c>
      <c r="AW110" s="42">
        <f t="shared" si="21"/>
        <v>0</v>
      </c>
      <c r="AX110" s="42">
        <f t="shared" si="22"/>
        <v>3</v>
      </c>
      <c r="AY110" s="42">
        <f t="shared" si="23"/>
        <v>3</v>
      </c>
      <c r="AZ110" s="43">
        <f t="shared" si="24"/>
        <v>1</v>
      </c>
      <c r="BA110" s="44"/>
    </row>
    <row r="111" spans="2:53" ht="57.5" x14ac:dyDescent="0.35">
      <c r="B111" s="38">
        <f t="shared" si="17"/>
        <v>38</v>
      </c>
      <c r="C111" s="91" t="s">
        <v>232</v>
      </c>
      <c r="D111" s="93" t="s">
        <v>238</v>
      </c>
      <c r="E111" s="104">
        <v>1</v>
      </c>
      <c r="F111" s="145">
        <v>1</v>
      </c>
      <c r="G111" s="145">
        <v>1</v>
      </c>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40"/>
      <c r="AT111" s="41">
        <f t="shared" si="18"/>
        <v>0</v>
      </c>
      <c r="AU111" s="42">
        <f t="shared" si="19"/>
        <v>0</v>
      </c>
      <c r="AV111" s="42">
        <f t="shared" si="20"/>
        <v>0</v>
      </c>
      <c r="AW111" s="42">
        <f t="shared" si="21"/>
        <v>0</v>
      </c>
      <c r="AX111" s="42">
        <f t="shared" si="22"/>
        <v>3</v>
      </c>
      <c r="AY111" s="42">
        <f t="shared" si="23"/>
        <v>3</v>
      </c>
      <c r="AZ111" s="43">
        <f t="shared" si="24"/>
        <v>1</v>
      </c>
      <c r="BA111" s="44"/>
    </row>
    <row r="112" spans="2:53" ht="34.5" x14ac:dyDescent="0.35">
      <c r="B112" s="38">
        <f t="shared" si="17"/>
        <v>39</v>
      </c>
      <c r="C112" s="91" t="s">
        <v>237</v>
      </c>
      <c r="D112" s="93" t="s">
        <v>375</v>
      </c>
      <c r="E112" s="104">
        <v>3</v>
      </c>
      <c r="F112" s="145">
        <v>3</v>
      </c>
      <c r="G112" s="145">
        <v>2</v>
      </c>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40"/>
      <c r="AT112" s="41">
        <f t="shared" si="18"/>
        <v>0</v>
      </c>
      <c r="AU112" s="42">
        <f t="shared" si="19"/>
        <v>0</v>
      </c>
      <c r="AV112" s="42">
        <f t="shared" si="20"/>
        <v>2</v>
      </c>
      <c r="AW112" s="42">
        <f t="shared" si="21"/>
        <v>1</v>
      </c>
      <c r="AX112" s="42">
        <f t="shared" si="22"/>
        <v>0</v>
      </c>
      <c r="AY112" s="42">
        <f t="shared" si="23"/>
        <v>3</v>
      </c>
      <c r="AZ112" s="43">
        <f t="shared" si="24"/>
        <v>3</v>
      </c>
      <c r="BA112" s="44"/>
    </row>
    <row r="113" spans="2:53" ht="34.5" x14ac:dyDescent="0.35">
      <c r="B113" s="38">
        <f t="shared" si="17"/>
        <v>40</v>
      </c>
      <c r="C113" s="91" t="s">
        <v>243</v>
      </c>
      <c r="D113" s="93" t="s">
        <v>239</v>
      </c>
      <c r="E113" s="105">
        <v>2</v>
      </c>
      <c r="F113" s="145">
        <v>3</v>
      </c>
      <c r="G113" s="145">
        <v>2</v>
      </c>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40"/>
      <c r="AT113" s="41">
        <f t="shared" si="18"/>
        <v>0</v>
      </c>
      <c r="AU113" s="42">
        <f t="shared" si="19"/>
        <v>0</v>
      </c>
      <c r="AV113" s="42">
        <f t="shared" si="20"/>
        <v>1</v>
      </c>
      <c r="AW113" s="42">
        <f t="shared" si="21"/>
        <v>2</v>
      </c>
      <c r="AX113" s="42">
        <f t="shared" si="22"/>
        <v>0</v>
      </c>
      <c r="AY113" s="42">
        <f t="shared" si="23"/>
        <v>3</v>
      </c>
      <c r="AZ113" s="43">
        <f t="shared" si="24"/>
        <v>2</v>
      </c>
      <c r="BA113" s="44"/>
    </row>
    <row r="114" spans="2:53" ht="46" x14ac:dyDescent="0.35">
      <c r="B114" s="38">
        <f t="shared" si="17"/>
        <v>41</v>
      </c>
      <c r="C114" s="91" t="s">
        <v>244</v>
      </c>
      <c r="D114" s="93" t="s">
        <v>240</v>
      </c>
      <c r="E114" s="105">
        <v>1</v>
      </c>
      <c r="F114" s="145">
        <v>2</v>
      </c>
      <c r="G114" s="145">
        <v>1</v>
      </c>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40"/>
      <c r="AT114" s="41">
        <f t="shared" si="18"/>
        <v>0</v>
      </c>
      <c r="AU114" s="42">
        <f t="shared" si="19"/>
        <v>0</v>
      </c>
      <c r="AV114" s="42">
        <f t="shared" si="20"/>
        <v>0</v>
      </c>
      <c r="AW114" s="42">
        <f t="shared" si="21"/>
        <v>1</v>
      </c>
      <c r="AX114" s="42">
        <f t="shared" si="22"/>
        <v>2</v>
      </c>
      <c r="AY114" s="42">
        <f t="shared" si="23"/>
        <v>3</v>
      </c>
      <c r="AZ114" s="43">
        <f t="shared" si="24"/>
        <v>1</v>
      </c>
      <c r="BA114" s="44"/>
    </row>
    <row r="115" spans="2:53" ht="46" x14ac:dyDescent="0.35">
      <c r="B115" s="38">
        <f t="shared" si="17"/>
        <v>42</v>
      </c>
      <c r="C115" s="91" t="s">
        <v>245</v>
      </c>
      <c r="D115" s="93" t="s">
        <v>241</v>
      </c>
      <c r="E115" s="105">
        <v>1</v>
      </c>
      <c r="F115" s="145">
        <v>2</v>
      </c>
      <c r="G115" s="145">
        <v>1</v>
      </c>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40"/>
      <c r="AT115" s="41">
        <f t="shared" si="18"/>
        <v>0</v>
      </c>
      <c r="AU115" s="42">
        <f t="shared" si="19"/>
        <v>0</v>
      </c>
      <c r="AV115" s="42">
        <f t="shared" si="20"/>
        <v>0</v>
      </c>
      <c r="AW115" s="42">
        <f t="shared" si="21"/>
        <v>1</v>
      </c>
      <c r="AX115" s="42">
        <f t="shared" si="22"/>
        <v>2</v>
      </c>
      <c r="AY115" s="42">
        <f t="shared" si="23"/>
        <v>3</v>
      </c>
      <c r="AZ115" s="43">
        <f t="shared" si="24"/>
        <v>1</v>
      </c>
      <c r="BA115" s="44"/>
    </row>
    <row r="116" spans="2:53" ht="34.5" x14ac:dyDescent="0.35">
      <c r="B116" s="38">
        <f t="shared" si="17"/>
        <v>43</v>
      </c>
      <c r="C116" s="91" t="s">
        <v>249</v>
      </c>
      <c r="D116" s="93" t="s">
        <v>250</v>
      </c>
      <c r="E116" s="145">
        <v>2</v>
      </c>
      <c r="F116" s="105">
        <v>2</v>
      </c>
      <c r="G116" s="145">
        <v>2</v>
      </c>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40"/>
      <c r="AT116" s="41">
        <f t="shared" si="18"/>
        <v>0</v>
      </c>
      <c r="AU116" s="42">
        <f t="shared" si="19"/>
        <v>0</v>
      </c>
      <c r="AV116" s="42">
        <f t="shared" si="20"/>
        <v>0</v>
      </c>
      <c r="AW116" s="42">
        <f t="shared" si="21"/>
        <v>3</v>
      </c>
      <c r="AX116" s="42">
        <f t="shared" si="22"/>
        <v>0</v>
      </c>
      <c r="AY116" s="42">
        <f t="shared" si="23"/>
        <v>3</v>
      </c>
      <c r="AZ116" s="43">
        <f t="shared" si="24"/>
        <v>2</v>
      </c>
      <c r="BA116" s="44"/>
    </row>
    <row r="117" spans="2:53" ht="34.5" x14ac:dyDescent="0.35">
      <c r="B117" s="38">
        <f t="shared" si="17"/>
        <v>44</v>
      </c>
      <c r="C117" s="91" t="s">
        <v>251</v>
      </c>
      <c r="D117" s="93" t="s">
        <v>253</v>
      </c>
      <c r="E117" s="145">
        <v>3</v>
      </c>
      <c r="F117" s="105">
        <v>3</v>
      </c>
      <c r="G117" s="145">
        <v>3</v>
      </c>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40"/>
      <c r="AT117" s="41">
        <f t="shared" si="18"/>
        <v>0</v>
      </c>
      <c r="AU117" s="42">
        <f t="shared" si="19"/>
        <v>0</v>
      </c>
      <c r="AV117" s="42">
        <f t="shared" si="20"/>
        <v>3</v>
      </c>
      <c r="AW117" s="42">
        <f t="shared" si="21"/>
        <v>0</v>
      </c>
      <c r="AX117" s="42">
        <f t="shared" si="22"/>
        <v>0</v>
      </c>
      <c r="AY117" s="42">
        <f t="shared" si="23"/>
        <v>3</v>
      </c>
      <c r="AZ117" s="43">
        <f t="shared" si="24"/>
        <v>3</v>
      </c>
      <c r="BA117" s="44"/>
    </row>
    <row r="118" spans="2:53" ht="34.5" x14ac:dyDescent="0.35">
      <c r="B118" s="38">
        <f t="shared" si="17"/>
        <v>45</v>
      </c>
      <c r="C118" s="91" t="s">
        <v>252</v>
      </c>
      <c r="D118" s="93" t="s">
        <v>255</v>
      </c>
      <c r="E118" s="145">
        <v>3</v>
      </c>
      <c r="F118" s="105">
        <v>2</v>
      </c>
      <c r="G118" s="145">
        <v>2</v>
      </c>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40"/>
      <c r="AT118" s="41">
        <f t="shared" si="18"/>
        <v>0</v>
      </c>
      <c r="AU118" s="42">
        <f t="shared" si="19"/>
        <v>0</v>
      </c>
      <c r="AV118" s="42">
        <f t="shared" si="20"/>
        <v>1</v>
      </c>
      <c r="AW118" s="42">
        <f t="shared" si="21"/>
        <v>2</v>
      </c>
      <c r="AX118" s="42">
        <f t="shared" si="22"/>
        <v>0</v>
      </c>
      <c r="AY118" s="42">
        <f t="shared" si="23"/>
        <v>3</v>
      </c>
      <c r="AZ118" s="43">
        <f t="shared" si="24"/>
        <v>2</v>
      </c>
      <c r="BA118" s="44"/>
    </row>
    <row r="119" spans="2:53" ht="23" x14ac:dyDescent="0.35">
      <c r="B119" s="38">
        <f t="shared" si="17"/>
        <v>46</v>
      </c>
      <c r="C119" s="91" t="s">
        <v>259</v>
      </c>
      <c r="D119" s="93" t="s">
        <v>263</v>
      </c>
      <c r="E119" s="145">
        <v>2</v>
      </c>
      <c r="F119" s="104">
        <v>1</v>
      </c>
      <c r="G119" s="145">
        <v>1</v>
      </c>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40"/>
      <c r="AT119" s="41">
        <f t="shared" si="18"/>
        <v>0</v>
      </c>
      <c r="AU119" s="42">
        <f t="shared" si="19"/>
        <v>0</v>
      </c>
      <c r="AV119" s="42">
        <f t="shared" si="20"/>
        <v>0</v>
      </c>
      <c r="AW119" s="42">
        <f t="shared" si="21"/>
        <v>1</v>
      </c>
      <c r="AX119" s="42">
        <f t="shared" si="22"/>
        <v>2</v>
      </c>
      <c r="AY119" s="42">
        <f t="shared" si="23"/>
        <v>3</v>
      </c>
      <c r="AZ119" s="43">
        <f t="shared" si="24"/>
        <v>1</v>
      </c>
      <c r="BA119" s="44"/>
    </row>
    <row r="120" spans="2:53" ht="46" x14ac:dyDescent="0.35">
      <c r="B120" s="38">
        <f t="shared" si="17"/>
        <v>47</v>
      </c>
      <c r="C120" s="91" t="s">
        <v>260</v>
      </c>
      <c r="D120" s="93" t="s">
        <v>262</v>
      </c>
      <c r="E120" s="145">
        <v>2</v>
      </c>
      <c r="F120" s="104">
        <v>1</v>
      </c>
      <c r="G120" s="145">
        <v>1</v>
      </c>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40"/>
      <c r="AT120" s="41">
        <f t="shared" si="18"/>
        <v>0</v>
      </c>
      <c r="AU120" s="42">
        <f t="shared" si="19"/>
        <v>0</v>
      </c>
      <c r="AV120" s="42">
        <f t="shared" si="20"/>
        <v>0</v>
      </c>
      <c r="AW120" s="42">
        <f t="shared" si="21"/>
        <v>1</v>
      </c>
      <c r="AX120" s="42">
        <f t="shared" si="22"/>
        <v>2</v>
      </c>
      <c r="AY120" s="42">
        <f t="shared" si="23"/>
        <v>3</v>
      </c>
      <c r="AZ120" s="43">
        <f t="shared" si="24"/>
        <v>1</v>
      </c>
      <c r="BA120" s="44"/>
    </row>
    <row r="121" spans="2:53" ht="23" x14ac:dyDescent="0.35">
      <c r="B121" s="38">
        <f t="shared" si="17"/>
        <v>48</v>
      </c>
      <c r="C121" s="91" t="s">
        <v>261</v>
      </c>
      <c r="D121" s="93" t="s">
        <v>264</v>
      </c>
      <c r="E121" s="145">
        <v>2</v>
      </c>
      <c r="F121" s="104">
        <v>2</v>
      </c>
      <c r="G121" s="145">
        <v>2</v>
      </c>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40"/>
      <c r="AT121" s="41">
        <f t="shared" si="18"/>
        <v>0</v>
      </c>
      <c r="AU121" s="42">
        <f t="shared" si="19"/>
        <v>0</v>
      </c>
      <c r="AV121" s="42">
        <f t="shared" si="20"/>
        <v>0</v>
      </c>
      <c r="AW121" s="42">
        <f t="shared" si="21"/>
        <v>3</v>
      </c>
      <c r="AX121" s="42">
        <f t="shared" si="22"/>
        <v>0</v>
      </c>
      <c r="AY121" s="42">
        <f t="shared" si="23"/>
        <v>3</v>
      </c>
      <c r="AZ121" s="43">
        <f t="shared" si="24"/>
        <v>2</v>
      </c>
      <c r="BA121" s="44"/>
    </row>
    <row r="122" spans="2:53" ht="34.5" x14ac:dyDescent="0.35">
      <c r="B122" s="38">
        <f t="shared" si="17"/>
        <v>49</v>
      </c>
      <c r="C122" s="91" t="s">
        <v>265</v>
      </c>
      <c r="D122" s="93" t="s">
        <v>266</v>
      </c>
      <c r="E122" s="145">
        <v>1</v>
      </c>
      <c r="F122" s="104">
        <v>1</v>
      </c>
      <c r="G122" s="145">
        <v>1</v>
      </c>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40"/>
      <c r="AT122" s="41">
        <f t="shared" si="18"/>
        <v>0</v>
      </c>
      <c r="AU122" s="42">
        <f t="shared" si="19"/>
        <v>0</v>
      </c>
      <c r="AV122" s="42">
        <f t="shared" si="20"/>
        <v>0</v>
      </c>
      <c r="AW122" s="42">
        <f t="shared" si="21"/>
        <v>0</v>
      </c>
      <c r="AX122" s="42">
        <f t="shared" si="22"/>
        <v>3</v>
      </c>
      <c r="AY122" s="42">
        <f t="shared" si="23"/>
        <v>3</v>
      </c>
      <c r="AZ122" s="43">
        <f t="shared" si="24"/>
        <v>1</v>
      </c>
      <c r="BA122" s="44"/>
    </row>
    <row r="123" spans="2:53" ht="34.5" x14ac:dyDescent="0.35">
      <c r="B123" s="38">
        <f t="shared" si="17"/>
        <v>50</v>
      </c>
      <c r="C123" s="91" t="s">
        <v>273</v>
      </c>
      <c r="D123" s="93" t="s">
        <v>269</v>
      </c>
      <c r="E123" s="145">
        <v>2</v>
      </c>
      <c r="F123" s="104">
        <v>3</v>
      </c>
      <c r="G123" s="145">
        <v>2</v>
      </c>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40"/>
      <c r="AT123" s="41">
        <f t="shared" si="18"/>
        <v>0</v>
      </c>
      <c r="AU123" s="42">
        <f t="shared" si="19"/>
        <v>0</v>
      </c>
      <c r="AV123" s="42">
        <f t="shared" si="20"/>
        <v>1</v>
      </c>
      <c r="AW123" s="42">
        <f t="shared" si="21"/>
        <v>2</v>
      </c>
      <c r="AX123" s="42">
        <f t="shared" si="22"/>
        <v>0</v>
      </c>
      <c r="AY123" s="42">
        <f t="shared" si="23"/>
        <v>3</v>
      </c>
      <c r="AZ123" s="43">
        <f t="shared" si="24"/>
        <v>2</v>
      </c>
      <c r="BA123" s="44"/>
    </row>
    <row r="124" spans="2:53" ht="46" x14ac:dyDescent="0.35">
      <c r="B124" s="38">
        <f t="shared" si="17"/>
        <v>51</v>
      </c>
      <c r="C124" s="91" t="s">
        <v>274</v>
      </c>
      <c r="D124" s="93" t="s">
        <v>270</v>
      </c>
      <c r="E124" s="145">
        <v>2</v>
      </c>
      <c r="F124" s="104">
        <v>1</v>
      </c>
      <c r="G124" s="145">
        <v>1</v>
      </c>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40"/>
      <c r="AT124" s="41">
        <f t="shared" si="18"/>
        <v>0</v>
      </c>
      <c r="AU124" s="42">
        <f t="shared" si="19"/>
        <v>0</v>
      </c>
      <c r="AV124" s="42">
        <f t="shared" si="20"/>
        <v>0</v>
      </c>
      <c r="AW124" s="42">
        <f t="shared" si="21"/>
        <v>1</v>
      </c>
      <c r="AX124" s="42">
        <f t="shared" si="22"/>
        <v>2</v>
      </c>
      <c r="AY124" s="42">
        <f t="shared" si="23"/>
        <v>3</v>
      </c>
      <c r="AZ124" s="43">
        <f t="shared" si="24"/>
        <v>1</v>
      </c>
      <c r="BA124" s="44"/>
    </row>
    <row r="125" spans="2:53" ht="34.5" x14ac:dyDescent="0.35">
      <c r="B125" s="38">
        <f t="shared" si="17"/>
        <v>52</v>
      </c>
      <c r="C125" s="91" t="s">
        <v>275</v>
      </c>
      <c r="D125" s="93" t="s">
        <v>271</v>
      </c>
      <c r="E125" s="145">
        <v>1</v>
      </c>
      <c r="F125" s="104">
        <v>1</v>
      </c>
      <c r="G125" s="145">
        <v>1</v>
      </c>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40"/>
      <c r="AT125" s="41">
        <f t="shared" si="18"/>
        <v>0</v>
      </c>
      <c r="AU125" s="42">
        <f t="shared" si="19"/>
        <v>0</v>
      </c>
      <c r="AV125" s="42">
        <f t="shared" si="20"/>
        <v>0</v>
      </c>
      <c r="AW125" s="42">
        <f t="shared" si="21"/>
        <v>0</v>
      </c>
      <c r="AX125" s="42">
        <f t="shared" si="22"/>
        <v>3</v>
      </c>
      <c r="AY125" s="42">
        <f t="shared" si="23"/>
        <v>3</v>
      </c>
      <c r="AZ125" s="43">
        <f t="shared" si="24"/>
        <v>1</v>
      </c>
      <c r="BA125" s="44"/>
    </row>
    <row r="126" spans="2:53" ht="23" x14ac:dyDescent="0.35">
      <c r="B126" s="38">
        <f t="shared" si="17"/>
        <v>53</v>
      </c>
      <c r="C126" s="91" t="s">
        <v>276</v>
      </c>
      <c r="D126" s="93" t="s">
        <v>272</v>
      </c>
      <c r="E126" s="145">
        <v>1</v>
      </c>
      <c r="F126" s="104">
        <v>2</v>
      </c>
      <c r="G126" s="145">
        <v>1</v>
      </c>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40"/>
      <c r="AT126" s="41">
        <f t="shared" si="18"/>
        <v>0</v>
      </c>
      <c r="AU126" s="42">
        <f t="shared" si="19"/>
        <v>0</v>
      </c>
      <c r="AV126" s="42">
        <f t="shared" si="20"/>
        <v>0</v>
      </c>
      <c r="AW126" s="42">
        <f t="shared" si="21"/>
        <v>1</v>
      </c>
      <c r="AX126" s="42">
        <f t="shared" si="22"/>
        <v>2</v>
      </c>
      <c r="AY126" s="42">
        <f t="shared" si="23"/>
        <v>3</v>
      </c>
      <c r="AZ126" s="43">
        <f t="shared" si="24"/>
        <v>1</v>
      </c>
      <c r="BA126" s="44"/>
    </row>
    <row r="127" spans="2:53" ht="34.5" x14ac:dyDescent="0.35">
      <c r="B127" s="38">
        <f t="shared" si="17"/>
        <v>54</v>
      </c>
      <c r="C127" s="91" t="s">
        <v>278</v>
      </c>
      <c r="D127" s="93" t="s">
        <v>277</v>
      </c>
      <c r="E127" s="145">
        <v>1</v>
      </c>
      <c r="F127" s="104">
        <v>1</v>
      </c>
      <c r="G127" s="145">
        <v>1</v>
      </c>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40"/>
      <c r="AT127" s="41">
        <f t="shared" si="18"/>
        <v>0</v>
      </c>
      <c r="AU127" s="42">
        <f t="shared" si="19"/>
        <v>0</v>
      </c>
      <c r="AV127" s="42">
        <f t="shared" si="20"/>
        <v>0</v>
      </c>
      <c r="AW127" s="42">
        <f t="shared" si="21"/>
        <v>0</v>
      </c>
      <c r="AX127" s="42">
        <f t="shared" si="22"/>
        <v>3</v>
      </c>
      <c r="AY127" s="42">
        <f t="shared" si="23"/>
        <v>3</v>
      </c>
      <c r="AZ127" s="43">
        <f t="shared" si="24"/>
        <v>1</v>
      </c>
      <c r="BA127" s="44"/>
    </row>
    <row r="128" spans="2:53" ht="46" x14ac:dyDescent="0.35">
      <c r="B128" s="38">
        <f t="shared" si="17"/>
        <v>55</v>
      </c>
      <c r="C128" s="91" t="s">
        <v>281</v>
      </c>
      <c r="D128" s="93" t="s">
        <v>284</v>
      </c>
      <c r="E128" s="145">
        <v>1</v>
      </c>
      <c r="F128" s="104">
        <v>1</v>
      </c>
      <c r="G128" s="145">
        <v>1</v>
      </c>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40"/>
      <c r="AT128" s="41">
        <f t="shared" si="18"/>
        <v>0</v>
      </c>
      <c r="AU128" s="42">
        <f t="shared" si="19"/>
        <v>0</v>
      </c>
      <c r="AV128" s="42">
        <f t="shared" si="20"/>
        <v>0</v>
      </c>
      <c r="AW128" s="42">
        <f t="shared" si="21"/>
        <v>0</v>
      </c>
      <c r="AX128" s="42">
        <f t="shared" si="22"/>
        <v>3</v>
      </c>
      <c r="AY128" s="42">
        <f t="shared" si="23"/>
        <v>3</v>
      </c>
      <c r="AZ128" s="43">
        <f t="shared" si="24"/>
        <v>1</v>
      </c>
      <c r="BA128" s="44"/>
    </row>
    <row r="129" spans="2:53" ht="34.5" x14ac:dyDescent="0.35">
      <c r="B129" s="38">
        <f t="shared" si="17"/>
        <v>56</v>
      </c>
      <c r="C129" s="91" t="s">
        <v>282</v>
      </c>
      <c r="D129" s="93" t="s">
        <v>283</v>
      </c>
      <c r="E129" s="145">
        <v>4</v>
      </c>
      <c r="F129" s="104">
        <v>4</v>
      </c>
      <c r="G129" s="145">
        <v>4</v>
      </c>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40"/>
      <c r="AT129" s="41">
        <f t="shared" si="18"/>
        <v>0</v>
      </c>
      <c r="AU129" s="42">
        <f t="shared" si="19"/>
        <v>3</v>
      </c>
      <c r="AV129" s="42">
        <f t="shared" si="20"/>
        <v>0</v>
      </c>
      <c r="AW129" s="42">
        <f t="shared" si="21"/>
        <v>0</v>
      </c>
      <c r="AX129" s="42">
        <f t="shared" si="22"/>
        <v>0</v>
      </c>
      <c r="AY129" s="42">
        <f t="shared" si="23"/>
        <v>3</v>
      </c>
      <c r="AZ129" s="43">
        <f t="shared" si="24"/>
        <v>4</v>
      </c>
      <c r="BA129" s="44"/>
    </row>
    <row r="130" spans="2:53" ht="46" x14ac:dyDescent="0.35">
      <c r="B130" s="38">
        <f t="shared" si="17"/>
        <v>57</v>
      </c>
      <c r="C130" s="91" t="s">
        <v>287</v>
      </c>
      <c r="D130" s="93" t="s">
        <v>288</v>
      </c>
      <c r="E130" s="145">
        <v>1</v>
      </c>
      <c r="F130" s="104">
        <v>1</v>
      </c>
      <c r="G130" s="145">
        <v>1</v>
      </c>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40"/>
      <c r="AT130" s="41">
        <f t="shared" si="18"/>
        <v>0</v>
      </c>
      <c r="AU130" s="42">
        <f t="shared" si="19"/>
        <v>0</v>
      </c>
      <c r="AV130" s="42">
        <f t="shared" si="20"/>
        <v>0</v>
      </c>
      <c r="AW130" s="42">
        <f t="shared" si="21"/>
        <v>0</v>
      </c>
      <c r="AX130" s="42">
        <f t="shared" si="22"/>
        <v>3</v>
      </c>
      <c r="AY130" s="42">
        <f t="shared" si="23"/>
        <v>3</v>
      </c>
      <c r="AZ130" s="43">
        <f t="shared" si="24"/>
        <v>1</v>
      </c>
      <c r="BA130" s="44"/>
    </row>
    <row r="131" spans="2:53" ht="57.5" x14ac:dyDescent="0.35">
      <c r="B131" s="38">
        <f t="shared" si="17"/>
        <v>58</v>
      </c>
      <c r="C131" s="91" t="s">
        <v>290</v>
      </c>
      <c r="D131" s="93" t="s">
        <v>289</v>
      </c>
      <c r="E131" s="145">
        <v>3</v>
      </c>
      <c r="F131" s="145">
        <v>3</v>
      </c>
      <c r="G131" s="104">
        <v>3</v>
      </c>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40"/>
      <c r="AT131" s="41">
        <f t="shared" si="18"/>
        <v>0</v>
      </c>
      <c r="AU131" s="42">
        <f t="shared" si="19"/>
        <v>0</v>
      </c>
      <c r="AV131" s="42">
        <f t="shared" si="20"/>
        <v>3</v>
      </c>
      <c r="AW131" s="42">
        <f t="shared" si="21"/>
        <v>0</v>
      </c>
      <c r="AX131" s="42">
        <f t="shared" si="22"/>
        <v>0</v>
      </c>
      <c r="AY131" s="42">
        <f t="shared" si="23"/>
        <v>3</v>
      </c>
      <c r="AZ131" s="43">
        <f t="shared" si="24"/>
        <v>3</v>
      </c>
      <c r="BA131" s="44"/>
    </row>
    <row r="132" spans="2:53" ht="23" x14ac:dyDescent="0.35">
      <c r="B132" s="38">
        <f t="shared" si="17"/>
        <v>59</v>
      </c>
      <c r="C132" s="91" t="s">
        <v>291</v>
      </c>
      <c r="D132" s="93" t="s">
        <v>292</v>
      </c>
      <c r="E132" s="145">
        <v>4</v>
      </c>
      <c r="F132" s="145">
        <v>3</v>
      </c>
      <c r="G132" s="104">
        <v>3</v>
      </c>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40"/>
      <c r="AT132" s="41">
        <f t="shared" si="18"/>
        <v>0</v>
      </c>
      <c r="AU132" s="42">
        <f t="shared" si="19"/>
        <v>1</v>
      </c>
      <c r="AV132" s="42">
        <f t="shared" si="20"/>
        <v>2</v>
      </c>
      <c r="AW132" s="42">
        <f t="shared" si="21"/>
        <v>0</v>
      </c>
      <c r="AX132" s="42">
        <f t="shared" si="22"/>
        <v>0</v>
      </c>
      <c r="AY132" s="42">
        <f t="shared" si="23"/>
        <v>3</v>
      </c>
      <c r="AZ132" s="43">
        <f t="shared" si="24"/>
        <v>3</v>
      </c>
      <c r="BA132" s="44"/>
    </row>
    <row r="133" spans="2:53" ht="46" x14ac:dyDescent="0.35">
      <c r="B133" s="38">
        <f t="shared" si="17"/>
        <v>60</v>
      </c>
      <c r="C133" s="91" t="s">
        <v>294</v>
      </c>
      <c r="D133" s="93" t="s">
        <v>293</v>
      </c>
      <c r="E133" s="145">
        <v>4</v>
      </c>
      <c r="F133" s="145">
        <v>4</v>
      </c>
      <c r="G133" s="104">
        <v>4</v>
      </c>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40"/>
      <c r="AT133" s="41">
        <f t="shared" si="18"/>
        <v>0</v>
      </c>
      <c r="AU133" s="42">
        <f t="shared" si="19"/>
        <v>3</v>
      </c>
      <c r="AV133" s="42">
        <f t="shared" si="20"/>
        <v>0</v>
      </c>
      <c r="AW133" s="42">
        <f t="shared" si="21"/>
        <v>0</v>
      </c>
      <c r="AX133" s="42">
        <f t="shared" si="22"/>
        <v>0</v>
      </c>
      <c r="AY133" s="42">
        <f t="shared" si="23"/>
        <v>3</v>
      </c>
      <c r="AZ133" s="43">
        <f t="shared" si="24"/>
        <v>4</v>
      </c>
      <c r="BA133" s="44"/>
    </row>
    <row r="134" spans="2:53" ht="23" x14ac:dyDescent="0.35">
      <c r="B134" s="38">
        <f t="shared" si="17"/>
        <v>61</v>
      </c>
      <c r="C134" s="91" t="s">
        <v>295</v>
      </c>
      <c r="D134" s="93" t="s">
        <v>296</v>
      </c>
      <c r="E134" s="145">
        <v>1</v>
      </c>
      <c r="F134" s="104">
        <v>1</v>
      </c>
      <c r="G134" s="145">
        <v>1</v>
      </c>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40"/>
      <c r="AT134" s="41">
        <f t="shared" si="18"/>
        <v>0</v>
      </c>
      <c r="AU134" s="42">
        <f t="shared" si="19"/>
        <v>0</v>
      </c>
      <c r="AV134" s="42">
        <f t="shared" si="20"/>
        <v>0</v>
      </c>
      <c r="AW134" s="42">
        <f t="shared" si="21"/>
        <v>0</v>
      </c>
      <c r="AX134" s="42">
        <f t="shared" si="22"/>
        <v>3</v>
      </c>
      <c r="AY134" s="42">
        <f t="shared" si="23"/>
        <v>3</v>
      </c>
      <c r="AZ134" s="43">
        <f t="shared" si="24"/>
        <v>1</v>
      </c>
      <c r="BA134" s="44"/>
    </row>
    <row r="135" spans="2:53" ht="23" x14ac:dyDescent="0.35">
      <c r="B135" s="38">
        <f t="shared" si="17"/>
        <v>62</v>
      </c>
      <c r="C135" s="91" t="s">
        <v>298</v>
      </c>
      <c r="D135" s="93" t="s">
        <v>297</v>
      </c>
      <c r="E135" s="145">
        <v>2</v>
      </c>
      <c r="F135" s="104">
        <v>2</v>
      </c>
      <c r="G135" s="145">
        <v>1</v>
      </c>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40"/>
      <c r="AT135" s="41">
        <f t="shared" si="18"/>
        <v>0</v>
      </c>
      <c r="AU135" s="42">
        <f t="shared" si="19"/>
        <v>0</v>
      </c>
      <c r="AV135" s="42">
        <f t="shared" si="20"/>
        <v>0</v>
      </c>
      <c r="AW135" s="42">
        <f t="shared" si="21"/>
        <v>2</v>
      </c>
      <c r="AX135" s="42">
        <f t="shared" si="22"/>
        <v>1</v>
      </c>
      <c r="AY135" s="42">
        <f t="shared" si="23"/>
        <v>3</v>
      </c>
      <c r="AZ135" s="43">
        <f t="shared" si="24"/>
        <v>2</v>
      </c>
      <c r="BA135" s="44"/>
    </row>
    <row r="136" spans="2:53" ht="46" x14ac:dyDescent="0.35">
      <c r="B136" s="38">
        <f t="shared" si="17"/>
        <v>63</v>
      </c>
      <c r="C136" s="91" t="s">
        <v>299</v>
      </c>
      <c r="D136" s="93" t="s">
        <v>302</v>
      </c>
      <c r="E136" s="104">
        <v>1</v>
      </c>
      <c r="F136" s="145">
        <v>1</v>
      </c>
      <c r="G136" s="145">
        <v>2</v>
      </c>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40"/>
      <c r="AT136" s="41">
        <f t="shared" si="18"/>
        <v>0</v>
      </c>
      <c r="AU136" s="42">
        <f t="shared" si="19"/>
        <v>0</v>
      </c>
      <c r="AV136" s="42">
        <f t="shared" si="20"/>
        <v>0</v>
      </c>
      <c r="AW136" s="42">
        <f t="shared" si="21"/>
        <v>1</v>
      </c>
      <c r="AX136" s="42">
        <f t="shared" si="22"/>
        <v>2</v>
      </c>
      <c r="AY136" s="42">
        <f t="shared" si="23"/>
        <v>3</v>
      </c>
      <c r="AZ136" s="43">
        <f t="shared" si="24"/>
        <v>1</v>
      </c>
      <c r="BA136" s="44"/>
    </row>
    <row r="137" spans="2:53" ht="34.5" x14ac:dyDescent="0.35">
      <c r="B137" s="38">
        <f t="shared" si="17"/>
        <v>64</v>
      </c>
      <c r="C137" s="91" t="s">
        <v>300</v>
      </c>
      <c r="D137" s="93" t="s">
        <v>303</v>
      </c>
      <c r="E137" s="104">
        <v>2</v>
      </c>
      <c r="F137" s="145">
        <v>2</v>
      </c>
      <c r="G137" s="145">
        <v>3</v>
      </c>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40"/>
      <c r="AT137" s="41">
        <f t="shared" si="18"/>
        <v>0</v>
      </c>
      <c r="AU137" s="42">
        <f t="shared" si="19"/>
        <v>0</v>
      </c>
      <c r="AV137" s="42">
        <f t="shared" si="20"/>
        <v>1</v>
      </c>
      <c r="AW137" s="42">
        <f t="shared" si="21"/>
        <v>2</v>
      </c>
      <c r="AX137" s="42">
        <f t="shared" si="22"/>
        <v>0</v>
      </c>
      <c r="AY137" s="42">
        <f t="shared" si="23"/>
        <v>3</v>
      </c>
      <c r="AZ137" s="43">
        <f t="shared" si="24"/>
        <v>2</v>
      </c>
      <c r="BA137" s="44"/>
    </row>
    <row r="138" spans="2:53" ht="35" thickBot="1" x14ac:dyDescent="0.4">
      <c r="B138" s="45">
        <f t="shared" si="17"/>
        <v>65</v>
      </c>
      <c r="C138" s="118" t="s">
        <v>301</v>
      </c>
      <c r="D138" s="119" t="s">
        <v>304</v>
      </c>
      <c r="E138" s="127">
        <v>5</v>
      </c>
      <c r="F138" s="146">
        <v>5</v>
      </c>
      <c r="G138" s="146">
        <v>5</v>
      </c>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8"/>
      <c r="AT138" s="41">
        <f t="shared" si="18"/>
        <v>3</v>
      </c>
      <c r="AU138" s="42">
        <f t="shared" si="19"/>
        <v>0</v>
      </c>
      <c r="AV138" s="42">
        <f t="shared" si="20"/>
        <v>0</v>
      </c>
      <c r="AW138" s="42">
        <f t="shared" si="21"/>
        <v>0</v>
      </c>
      <c r="AX138" s="42">
        <f t="shared" si="22"/>
        <v>0</v>
      </c>
      <c r="AY138" s="42">
        <f t="shared" si="23"/>
        <v>3</v>
      </c>
      <c r="AZ138" s="43">
        <f t="shared" si="24"/>
        <v>5</v>
      </c>
      <c r="BA138" s="44"/>
    </row>
  </sheetData>
  <mergeCells count="5">
    <mergeCell ref="B1:AN1"/>
    <mergeCell ref="B3:AO3"/>
    <mergeCell ref="AT3:AZ3"/>
    <mergeCell ref="B72:AO72"/>
    <mergeCell ref="AT72:AZ72"/>
  </mergeCells>
  <conditionalFormatting sqref="E12:E69">
    <cfRule type="cellIs" dxfId="43" priority="41" operator="equal">
      <formula>1</formula>
    </cfRule>
  </conditionalFormatting>
  <conditionalFormatting sqref="E103:E115">
    <cfRule type="cellIs" dxfId="42" priority="21" operator="equal">
      <formula>1</formula>
    </cfRule>
  </conditionalFormatting>
  <conditionalFormatting sqref="E103:E130">
    <cfRule type="containsText" dxfId="41" priority="24" operator="containsText" text="3">
      <formula>NOT(ISERROR(SEARCH("3",E103)))</formula>
    </cfRule>
    <cfRule type="containsText" dxfId="40" priority="22" operator="containsText" text="5">
      <formula>NOT(ISERROR(SEARCH("5",E103)))</formula>
    </cfRule>
    <cfRule type="containsText" dxfId="39" priority="23" operator="containsText" text="4">
      <formula>NOT(ISERROR(SEARCH("4",E103)))</formula>
    </cfRule>
    <cfRule type="containsText" dxfId="38" priority="25" operator="containsText" text="2">
      <formula>NOT(ISERROR(SEARCH("2",E103)))</formula>
    </cfRule>
  </conditionalFormatting>
  <conditionalFormatting sqref="E136:E138">
    <cfRule type="cellIs" dxfId="37" priority="1" operator="equal">
      <formula>1</formula>
    </cfRule>
  </conditionalFormatting>
  <conditionalFormatting sqref="E5:N11 O5:AR69 F12:N69 E70:N70">
    <cfRule type="containsText" dxfId="36" priority="87" operator="containsText" text="4">
      <formula>NOT(ISERROR(SEARCH("4",E5)))</formula>
    </cfRule>
    <cfRule type="containsText" dxfId="35" priority="86" operator="containsText" text="5">
      <formula>NOT(ISERROR(SEARCH("5",E5)))</formula>
    </cfRule>
    <cfRule type="containsText" dxfId="34" priority="88" operator="containsText" text="3">
      <formula>NOT(ISERROR(SEARCH("3",E5)))</formula>
    </cfRule>
  </conditionalFormatting>
  <conditionalFormatting sqref="E5:AR11 F12:AR69 E74:E99 G74:AR99 E100:F102 H100:AR102 E116:E130 F103:AR115 G116:AR130 E131:F133 H131:AR133 E134:E135 G134:AR135 F136:AR138">
    <cfRule type="containsText" dxfId="33" priority="85" operator="containsText" text="1">
      <formula>NOT(ISERROR(SEARCH("1",E5)))</formula>
    </cfRule>
  </conditionalFormatting>
  <conditionalFormatting sqref="E5:AR69">
    <cfRule type="containsText" dxfId="32" priority="44" operator="containsText" text="3">
      <formula>NOT(ISERROR(SEARCH("3",E5)))</formula>
    </cfRule>
    <cfRule type="containsText" dxfId="31" priority="45" operator="containsText" text="2">
      <formula>NOT(ISERROR(SEARCH("2",E5)))</formula>
    </cfRule>
    <cfRule type="containsText" dxfId="30" priority="43" operator="containsText" text="4">
      <formula>NOT(ISERROR(SEARCH("4",E5)))</formula>
    </cfRule>
    <cfRule type="containsText" dxfId="29" priority="42" operator="containsText" text="5">
      <formula>NOT(ISERROR(SEARCH("5",E5)))</formula>
    </cfRule>
  </conditionalFormatting>
  <conditionalFormatting sqref="E74:AR99">
    <cfRule type="containsText" dxfId="28" priority="34" operator="containsText" text="3">
      <formula>NOT(ISERROR(SEARCH("3",E74)))</formula>
    </cfRule>
    <cfRule type="containsText" dxfId="27" priority="35" operator="containsText" text="2">
      <formula>NOT(ISERROR(SEARCH("2",E74)))</formula>
    </cfRule>
    <cfRule type="containsText" dxfId="26" priority="33" operator="containsText" text="4">
      <formula>NOT(ISERROR(SEARCH("4",E74)))</formula>
    </cfRule>
    <cfRule type="containsText" dxfId="25" priority="32" operator="containsText" text="5">
      <formula>NOT(ISERROR(SEARCH("5",E74)))</formula>
    </cfRule>
  </conditionalFormatting>
  <conditionalFormatting sqref="E100:AR102">
    <cfRule type="containsText" dxfId="24" priority="27" operator="containsText" text="5">
      <formula>NOT(ISERROR(SEARCH("5",E100)))</formula>
    </cfRule>
    <cfRule type="containsText" dxfId="23" priority="29" operator="containsText" text="3">
      <formula>NOT(ISERROR(SEARCH("3",E100)))</formula>
    </cfRule>
    <cfRule type="containsText" dxfId="22" priority="30" operator="containsText" text="2">
      <formula>NOT(ISERROR(SEARCH("2",E100)))</formula>
    </cfRule>
    <cfRule type="containsText" dxfId="21" priority="28" operator="containsText" text="4">
      <formula>NOT(ISERROR(SEARCH("4",E100)))</formula>
    </cfRule>
  </conditionalFormatting>
  <conditionalFormatting sqref="E131:AR133">
    <cfRule type="containsText" dxfId="20" priority="15" operator="containsText" text="2">
      <formula>NOT(ISERROR(SEARCH("2",E131)))</formula>
    </cfRule>
    <cfRule type="containsText" dxfId="19" priority="14" operator="containsText" text="3">
      <formula>NOT(ISERROR(SEARCH("3",E131)))</formula>
    </cfRule>
    <cfRule type="containsText" dxfId="18" priority="13" operator="containsText" text="4">
      <formula>NOT(ISERROR(SEARCH("4",E131)))</formula>
    </cfRule>
    <cfRule type="containsText" dxfId="17" priority="12" operator="containsText" text="5">
      <formula>NOT(ISERROR(SEARCH("5",E131)))</formula>
    </cfRule>
  </conditionalFormatting>
  <conditionalFormatting sqref="E134:AR135">
    <cfRule type="containsText" dxfId="16" priority="10" operator="containsText" text="2">
      <formula>NOT(ISERROR(SEARCH("2",E134)))</formula>
    </cfRule>
    <cfRule type="containsText" dxfId="15" priority="9" operator="containsText" text="3">
      <formula>NOT(ISERROR(SEARCH("3",E134)))</formula>
    </cfRule>
    <cfRule type="containsText" dxfId="14" priority="8" operator="containsText" text="4">
      <formula>NOT(ISERROR(SEARCH("4",E134)))</formula>
    </cfRule>
    <cfRule type="containsText" dxfId="13" priority="7" operator="containsText" text="5">
      <formula>NOT(ISERROR(SEARCH("5",E134)))</formula>
    </cfRule>
  </conditionalFormatting>
  <conditionalFormatting sqref="E136:AR138">
    <cfRule type="containsText" dxfId="12" priority="2" operator="containsText" text="5">
      <formula>NOT(ISERROR(SEARCH("5",E136)))</formula>
    </cfRule>
    <cfRule type="containsText" dxfId="11" priority="3" operator="containsText" text="4">
      <formula>NOT(ISERROR(SEARCH("4",E136)))</formula>
    </cfRule>
    <cfRule type="containsText" dxfId="10" priority="4" operator="containsText" text="3">
      <formula>NOT(ISERROR(SEARCH("3",E136)))</formula>
    </cfRule>
    <cfRule type="containsText" dxfId="9" priority="5" operator="containsText" text="2">
      <formula>NOT(ISERROR(SEARCH("2",E136)))</formula>
    </cfRule>
  </conditionalFormatting>
  <conditionalFormatting sqref="F74:F99">
    <cfRule type="cellIs" dxfId="8" priority="31" operator="equal">
      <formula>1</formula>
    </cfRule>
  </conditionalFormatting>
  <conditionalFormatting sqref="F116:F130">
    <cfRule type="cellIs" dxfId="7" priority="16" operator="equal">
      <formula>1</formula>
    </cfRule>
  </conditionalFormatting>
  <conditionalFormatting sqref="F134:F135">
    <cfRule type="cellIs" dxfId="6" priority="6" operator="equal">
      <formula>1</formula>
    </cfRule>
  </conditionalFormatting>
  <conditionalFormatting sqref="F103:AR130">
    <cfRule type="containsText" dxfId="5" priority="20" operator="containsText" text="2">
      <formula>NOT(ISERROR(SEARCH("2",F103)))</formula>
    </cfRule>
    <cfRule type="containsText" dxfId="4" priority="18" operator="containsText" text="4">
      <formula>NOT(ISERROR(SEARCH("4",F103)))</formula>
    </cfRule>
    <cfRule type="containsText" dxfId="3" priority="19" operator="containsText" text="3">
      <formula>NOT(ISERROR(SEARCH("3",F103)))</formula>
    </cfRule>
    <cfRule type="containsText" dxfId="2" priority="17" operator="containsText" text="5">
      <formula>NOT(ISERROR(SEARCH("5",F103)))</formula>
    </cfRule>
  </conditionalFormatting>
  <conditionalFormatting sqref="G100:G102">
    <cfRule type="cellIs" dxfId="1" priority="26" operator="equal">
      <formula>1</formula>
    </cfRule>
  </conditionalFormatting>
  <conditionalFormatting sqref="G131:G133">
    <cfRule type="cellIs" dxfId="0" priority="11" operator="equal">
      <formula>1</formula>
    </cfRule>
  </conditionalFormatting>
  <dataValidations disablePrompts="1" count="3">
    <dataValidation type="list" allowBlank="1" showInputMessage="1" showErrorMessage="1" sqref="E70:AR70" xr:uid="{00000000-0002-0000-0300-000000000000}">
      <formula1>"1, 2, 3, 4, --"</formula1>
    </dataValidation>
    <dataValidation type="list" allowBlank="1" showInputMessage="1" showErrorMessage="1" sqref="E5:E11 F5:AR69 G134:G138 F136:F138 H74:AR138 G74:G99 E74:E102 F100:F115 G103:G130 F131:F133 E116:E135" xr:uid="{00000000-0002-0000-0300-000001000000}">
      <formula1>"1, 2, 3, 4, 5"</formula1>
    </dataValidation>
    <dataValidation type="list" allowBlank="1" showInputMessage="1" showErrorMessage="1" sqref="E12:E69 F74:F99 G100:G102 E103:E115 F116:F130 G131:G133 F134:F135 E136:E138" xr:uid="{35FC1D8B-4BBC-4D4B-83A8-5AC0BC878BA8}">
      <formula1>"Seçiniz, 1, 2, 3, 4, 5"</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topLeftCell="A3" zoomScale="80" zoomScaleNormal="80" workbookViewId="0">
      <selection activeCell="D19" sqref="D19"/>
    </sheetView>
  </sheetViews>
  <sheetFormatPr defaultColWidth="8.81640625" defaultRowHeight="13" x14ac:dyDescent="0.35"/>
  <cols>
    <col min="1" max="1" width="22.54296875" style="54" bestFit="1" customWidth="1"/>
    <col min="2" max="2" width="22.453125" style="54" customWidth="1"/>
    <col min="3" max="3" width="26.453125" style="54" customWidth="1"/>
    <col min="4" max="4" width="23.453125" style="54" customWidth="1"/>
    <col min="5" max="5" width="8.81640625" style="54"/>
    <col min="6" max="6" width="65.7265625" style="54" customWidth="1"/>
    <col min="7" max="16384" width="8.81640625" style="54"/>
  </cols>
  <sheetData>
    <row r="1" spans="1:6" ht="20" x14ac:dyDescent="0.35">
      <c r="A1" s="251" t="s">
        <v>134</v>
      </c>
      <c r="B1" s="251"/>
      <c r="C1" s="251"/>
      <c r="D1" s="251"/>
    </row>
    <row r="2" spans="1:6" ht="13.5" thickBot="1" x14ac:dyDescent="0.4"/>
    <row r="3" spans="1:6" ht="180.65" customHeight="1" thickBot="1" x14ac:dyDescent="0.4">
      <c r="A3" s="55" t="s">
        <v>135</v>
      </c>
      <c r="B3" s="252" t="s">
        <v>136</v>
      </c>
      <c r="C3" s="253"/>
      <c r="D3" s="254"/>
    </row>
    <row r="5" spans="1:6" ht="20" x14ac:dyDescent="0.35">
      <c r="A5" s="255" t="s">
        <v>137</v>
      </c>
      <c r="B5" s="255"/>
      <c r="C5" s="255"/>
      <c r="D5" s="255"/>
      <c r="F5" s="56" t="s">
        <v>138</v>
      </c>
    </row>
    <row r="6" spans="1:6" ht="13.5" thickBot="1" x14ac:dyDescent="0.4">
      <c r="A6" s="57"/>
      <c r="B6" s="57"/>
      <c r="C6" s="57"/>
      <c r="D6" s="57"/>
    </row>
    <row r="7" spans="1:6" ht="13.5" thickBot="1" x14ac:dyDescent="0.4">
      <c r="A7" s="250" t="s">
        <v>139</v>
      </c>
      <c r="B7" s="250"/>
      <c r="C7" s="250"/>
      <c r="D7" s="250"/>
      <c r="F7" s="58"/>
    </row>
    <row r="8" spans="1:6" ht="25.15" customHeight="1" x14ac:dyDescent="0.35">
      <c r="A8" s="59" t="s">
        <v>140</v>
      </c>
      <c r="B8" s="60"/>
      <c r="C8" s="59"/>
      <c r="D8" s="59"/>
      <c r="F8" s="61" t="s">
        <v>141</v>
      </c>
    </row>
    <row r="9" spans="1:6" ht="25.15" customHeight="1" x14ac:dyDescent="0.35">
      <c r="A9" s="59" t="s">
        <v>142</v>
      </c>
      <c r="B9" s="60"/>
      <c r="C9" s="59"/>
      <c r="D9" s="59"/>
      <c r="F9" s="58" t="s">
        <v>143</v>
      </c>
    </row>
    <row r="10" spans="1:6" ht="13.5" thickBot="1" x14ac:dyDescent="0.4">
      <c r="A10" s="62"/>
      <c r="B10" s="63"/>
      <c r="C10" s="63"/>
      <c r="D10" s="63"/>
    </row>
    <row r="11" spans="1:6" ht="13.5" thickBot="1" x14ac:dyDescent="0.4">
      <c r="A11" s="250" t="s">
        <v>144</v>
      </c>
      <c r="B11" s="250"/>
      <c r="C11" s="250"/>
      <c r="D11" s="250"/>
      <c r="F11" s="58"/>
    </row>
    <row r="12" spans="1:6" ht="52.15" customHeight="1" x14ac:dyDescent="0.35">
      <c r="A12" s="59" t="s">
        <v>145</v>
      </c>
      <c r="B12" s="59" t="s">
        <v>51</v>
      </c>
      <c r="C12" s="59" t="s">
        <v>146</v>
      </c>
      <c r="D12" s="59" t="s">
        <v>147</v>
      </c>
      <c r="F12" s="58" t="s">
        <v>148</v>
      </c>
    </row>
    <row r="13" spans="1:6" x14ac:dyDescent="0.35">
      <c r="A13" s="58" t="s">
        <v>149</v>
      </c>
      <c r="B13" s="58"/>
      <c r="C13" s="58"/>
      <c r="D13" s="58"/>
    </row>
    <row r="14" spans="1:6" x14ac:dyDescent="0.35">
      <c r="A14" s="59"/>
      <c r="B14" s="58"/>
      <c r="C14" s="58"/>
      <c r="D14" s="58"/>
    </row>
    <row r="15" spans="1:6" x14ac:dyDescent="0.35">
      <c r="A15" s="59"/>
      <c r="B15" s="58"/>
      <c r="C15" s="58"/>
      <c r="D15" s="58"/>
    </row>
    <row r="16" spans="1:6" ht="13.5" thickBot="1" x14ac:dyDescent="0.4">
      <c r="A16" s="62"/>
      <c r="B16" s="63"/>
      <c r="C16" s="63"/>
      <c r="D16" s="63"/>
    </row>
    <row r="17" spans="1:6" ht="13.5" thickBot="1" x14ac:dyDescent="0.4">
      <c r="A17" s="250" t="s">
        <v>150</v>
      </c>
      <c r="B17" s="250"/>
      <c r="C17" s="250"/>
      <c r="D17" s="250"/>
      <c r="F17" s="58"/>
    </row>
    <row r="18" spans="1:6" ht="60" customHeight="1" x14ac:dyDescent="0.35">
      <c r="A18" s="59" t="s">
        <v>145</v>
      </c>
      <c r="B18" s="59" t="s">
        <v>51</v>
      </c>
      <c r="C18" s="59" t="s">
        <v>146</v>
      </c>
      <c r="D18" s="59" t="s">
        <v>151</v>
      </c>
      <c r="F18" s="58" t="s">
        <v>152</v>
      </c>
    </row>
    <row r="19" spans="1:6" x14ac:dyDescent="0.35">
      <c r="A19" s="58" t="s">
        <v>149</v>
      </c>
      <c r="B19" s="58"/>
      <c r="C19" s="58"/>
      <c r="D19" s="58"/>
    </row>
    <row r="20" spans="1:6" x14ac:dyDescent="0.35">
      <c r="A20" s="59"/>
      <c r="B20" s="58"/>
      <c r="C20" s="58"/>
      <c r="D20" s="58"/>
    </row>
    <row r="21" spans="1:6" x14ac:dyDescent="0.35">
      <c r="A21" s="59"/>
      <c r="B21" s="58"/>
      <c r="C21" s="58"/>
      <c r="D21" s="58"/>
    </row>
  </sheetData>
  <mergeCells count="6">
    <mergeCell ref="A17:D17"/>
    <mergeCell ref="A1:D1"/>
    <mergeCell ref="B3:D3"/>
    <mergeCell ref="A5:D5"/>
    <mergeCell ref="A7:D7"/>
    <mergeCell ref="A11: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Süreç Risk ve Eylem Planı Formu</vt:lpstr>
      <vt:lpstr>Açıklama-1</vt:lpstr>
      <vt:lpstr>Açıklama-2</vt:lpstr>
      <vt:lpstr>Katılımcı Değerlendirmeleri</vt:lpstr>
      <vt:lpstr>Doküman Hakkında</vt:lpstr>
      <vt:lpstr>'Açıklama-1'!Yazdırma_Alanı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Uğur Aras</cp:lastModifiedBy>
  <cp:lastPrinted>2025-12-03T08:14:08Z</cp:lastPrinted>
  <dcterms:created xsi:type="dcterms:W3CDTF">2025-10-15T07:24:14Z</dcterms:created>
  <dcterms:modified xsi:type="dcterms:W3CDTF">2026-02-04T14:07:31Z</dcterms:modified>
</cp:coreProperties>
</file>